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3_公営企業に係る経営比較分析\提出\10_村上市\【経営比較分析表】2021_152129_46_010\"/>
    </mc:Choice>
  </mc:AlternateContent>
  <workbookProtection workbookAlgorithmName="SHA-512" workbookHashValue="aP/5Uo5cj1+RElaLmcBv6klXH56ghALnHeSLTMNER3iJas1QpC8rDGM7VPGFjmjtGxngId8iKzU6aNZvTp52pA==" workbookSaltValue="agoIioBpS0wO/3ZzcVgZz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B10" i="4"/>
  <c r="BB8" i="4"/>
  <c r="AT8" i="4"/>
  <c r="AD8" i="4"/>
  <c r="W8" i="4"/>
  <c r="P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<sst xmlns="http://schemas.openxmlformats.org/spreadsheetml/2006/main" count="294" uniqueCount="114">
  <si>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</si>
  <si>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</si>
  <si>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</si>
  <si>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</si>
  <si>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</si>
  <si>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</si>
  <si>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</si>
  <si>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</si>
  <si>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</si>
  <si>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</si>
  <si>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</si>
  <si>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</si>
  <si>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</si>
  <si>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</si>
  <si>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</si>
  <si>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</si>
  <si>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</si>
  <si>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</si>
  <si>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</si>
  <si>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</si>
  <si>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</si>
  <si>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</si>
  <si>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</si>
  <si>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</si>
  <si>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</si>
  <si>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</si>
  <si>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</si>
  <si>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</si>
  <si>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</si>
  <si>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</si>
  <si>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</si>
  <si>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</si>
  <si>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</si>
  <si>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</si>
  <si>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</si>
  <si>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</si>
  <si>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</si>
  <si>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</si>
  <si>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</si>
  <si>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</si>
  <si>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</si>
  <si>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</si>
  <si>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</si>
  <si>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</si>
  <si>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</si>
  <si>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</si>
  <si>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</si>
  <si>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</si>
  <si>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</si>
  <si>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</si>
  <si>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</si>
  <si>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</si>
  <si>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</si>
  <si>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</si>
  <si>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</si>
  <si>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</si>
  <si>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</si>
  <si>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</si>
  <si>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</si>
  <si>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</si>
  <si>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</si>
  <si>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</si>
  <si>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</si>
  <si>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</si>
  <si>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</si>
  <si>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</si>
  <si>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</si>
  <si>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</si>
  <si>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</si>
  <si>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</si>
  <si>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</si>
  <si>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</si>
  <si>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</si>
  <si>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</si>
  <si>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</si>
  <si>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</si>
  <si>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</si>
  <si>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</si>
  <si>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</si>
  <si>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</si>
  <si>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</si>
  <si>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</si>
  <si>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</si>
  <si>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</si>
  <si>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</si>
  <si>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</si>
  <si>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</si>
  <si>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</si>
  <si>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</si>
  <si>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</si>
  <si>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</si>
  <si>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</si>
  <si>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</si>
  <si>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</si>
  <si>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</si>
  <si>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</si>
  <si>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</si>
  <si>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</si>
  <si>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</si>
  <si>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</si>
  <si>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</si>
  <si>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</si>
  <si>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</si>
  <si>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</si>
  <si>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</si>
  <si>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</si>
  <si>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</si>
  <si>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</si>
  <si>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</si>
  <si>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</si>
  <si>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</si>
  <si>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経常収支比率は、一般会計からの繰入金により、100%を上回っているものの、料金回収率については、49.77%であり、給水収益で給水に係る費用を賄えていない状況にある。前年に比べ料金回収率が低くなっているのは、新型コロナウイルスの影響で料金改定を先送りしたことにより給水収益が減少していることも起因している。
・企業債残高対給水収益比率、給水原価及び施設利用率については全国・類似団体平均と同様の傾向があり、簡易水道事業における地理的条件等の事業の性質が起因していると思われる。
・有収率は前年度より若干改善したものの全国・類似団体平均を下回っている。主な原因は漏水であると思われるので、継続的な漏水調査と老朽管の計画的な更新により漏水防止対策を進める必要がある。
</t>
    <rPh sb="38" eb="40">
      <t>リョウキン</t>
    </rPh>
    <rPh sb="59" eb="61">
      <t>キュウスイ</t>
    </rPh>
    <rPh sb="61" eb="63">
      <t>シュウエキ</t>
    </rPh>
    <rPh sb="64" eb="66">
      <t>キュウスイ</t>
    </rPh>
    <rPh sb="67" eb="68">
      <t>カカ</t>
    </rPh>
    <rPh sb="69" eb="71">
      <t>ヒヨウ</t>
    </rPh>
    <rPh sb="84" eb="86">
      <t>ゼンネン</t>
    </rPh>
    <rPh sb="87" eb="88">
      <t>クラ</t>
    </rPh>
    <rPh sb="89" eb="91">
      <t>リョウキン</t>
    </rPh>
    <rPh sb="91" eb="93">
      <t>カイシュウ</t>
    </rPh>
    <rPh sb="93" eb="94">
      <t>リツ</t>
    </rPh>
    <rPh sb="95" eb="96">
      <t>ヒク</t>
    </rPh>
    <rPh sb="115" eb="117">
      <t>エイキョウ</t>
    </rPh>
    <rPh sb="120" eb="122">
      <t>カイテイ</t>
    </rPh>
    <rPh sb="123" eb="125">
      <t>サキオク</t>
    </rPh>
    <rPh sb="133" eb="135">
      <t>キュウスイ</t>
    </rPh>
    <rPh sb="135" eb="137">
      <t>シュウエキ</t>
    </rPh>
    <rPh sb="138" eb="140">
      <t>ゲンショウ</t>
    </rPh>
    <rPh sb="157" eb="159">
      <t>キギョウ</t>
    </rPh>
    <rPh sb="159" eb="160">
      <t>サイ</t>
    </rPh>
    <rPh sb="160" eb="162">
      <t>ザンダカ</t>
    </rPh>
    <rPh sb="162" eb="163">
      <t>タイ</t>
    </rPh>
    <rPh sb="163" eb="165">
      <t>キュウスイ</t>
    </rPh>
    <rPh sb="165" eb="167">
      <t>シュウエキ</t>
    </rPh>
    <rPh sb="167" eb="169">
      <t>ヒリツ</t>
    </rPh>
    <rPh sb="170" eb="172">
      <t>キュウスイ</t>
    </rPh>
    <rPh sb="172" eb="174">
      <t>ゲンカ</t>
    </rPh>
    <rPh sb="174" eb="175">
      <t>オヨ</t>
    </rPh>
    <rPh sb="176" eb="178">
      <t>シセツ</t>
    </rPh>
    <rPh sb="178" eb="180">
      <t>リヨウ</t>
    </rPh>
    <rPh sb="180" eb="181">
      <t>リツ</t>
    </rPh>
    <rPh sb="186" eb="188">
      <t>ゼンコク</t>
    </rPh>
    <rPh sb="189" eb="191">
      <t>ルイジ</t>
    </rPh>
    <rPh sb="191" eb="193">
      <t>ダンタイ</t>
    </rPh>
    <rPh sb="193" eb="195">
      <t>ヘイキン</t>
    </rPh>
    <rPh sb="196" eb="198">
      <t>ドウヨウ</t>
    </rPh>
    <rPh sb="199" eb="201">
      <t>ケイコウ</t>
    </rPh>
    <rPh sb="205" eb="207">
      <t>カンイ</t>
    </rPh>
    <rPh sb="207" eb="209">
      <t>スイドウ</t>
    </rPh>
    <rPh sb="209" eb="211">
      <t>ジギョウ</t>
    </rPh>
    <rPh sb="215" eb="218">
      <t>チリテキ</t>
    </rPh>
    <rPh sb="218" eb="220">
      <t>ジョウケン</t>
    </rPh>
    <rPh sb="220" eb="221">
      <t>トウ</t>
    </rPh>
    <rPh sb="222" eb="224">
      <t>ジギョウ</t>
    </rPh>
    <rPh sb="225" eb="227">
      <t>セイシツ</t>
    </rPh>
    <rPh sb="228" eb="230">
      <t>キイン</t>
    </rPh>
    <rPh sb="235" eb="236">
      <t>オモ</t>
    </rPh>
    <rPh sb="252" eb="254">
      <t>ジャッカン</t>
    </rPh>
    <phoneticPr fontId="4"/>
  </si>
  <si>
    <t>有形固定資産減価償却率は全国・類似団体平均より低く、資産の経年化の度合いは低い状況であるが、今後漏水の多い箇所等を計画的に更新していくため、更なる経費削減に努めていかなければならない。</t>
    <rPh sb="0" eb="2">
      <t>ユウケイ</t>
    </rPh>
    <rPh sb="2" eb="4">
      <t>コテイ</t>
    </rPh>
    <rPh sb="4" eb="6">
      <t>シサン</t>
    </rPh>
    <rPh sb="6" eb="8">
      <t>ゲンカ</t>
    </rPh>
    <rPh sb="8" eb="10">
      <t>ショウキャク</t>
    </rPh>
    <rPh sb="10" eb="11">
      <t>リツ</t>
    </rPh>
    <rPh sb="12" eb="14">
      <t>ゼンコク</t>
    </rPh>
    <rPh sb="15" eb="17">
      <t>ルイジ</t>
    </rPh>
    <rPh sb="17" eb="19">
      <t>ダンタイ</t>
    </rPh>
    <rPh sb="19" eb="21">
      <t>ヘイキン</t>
    </rPh>
    <rPh sb="23" eb="24">
      <t>ヒク</t>
    </rPh>
    <rPh sb="26" eb="28">
      <t>シサン</t>
    </rPh>
    <rPh sb="29" eb="32">
      <t>ケイネンカ</t>
    </rPh>
    <rPh sb="33" eb="35">
      <t>ドア</t>
    </rPh>
    <rPh sb="37" eb="38">
      <t>ヒク</t>
    </rPh>
    <rPh sb="39" eb="41">
      <t>ジョウキョウ</t>
    </rPh>
    <rPh sb="46" eb="48">
      <t>コンゴ</t>
    </rPh>
    <rPh sb="48" eb="50">
      <t>ロウスイ</t>
    </rPh>
    <rPh sb="51" eb="52">
      <t>オオ</t>
    </rPh>
    <rPh sb="53" eb="55">
      <t>カショ</t>
    </rPh>
    <rPh sb="55" eb="56">
      <t>トウ</t>
    </rPh>
    <rPh sb="57" eb="60">
      <t>ケイカクテキ</t>
    </rPh>
    <rPh sb="61" eb="63">
      <t>コウシン</t>
    </rPh>
    <rPh sb="70" eb="71">
      <t>サラ</t>
    </rPh>
    <rPh sb="73" eb="75">
      <t>ケイヒ</t>
    </rPh>
    <rPh sb="75" eb="77">
      <t>サクゲン</t>
    </rPh>
    <rPh sb="78" eb="79">
      <t>ツト</t>
    </rPh>
    <phoneticPr fontId="4"/>
  </si>
  <si>
    <t>令和2年度から公営企業会計に移行し、給水収益では費用が賄えず、一般会計からの繰入金に頼った経営状況にあることがより明らかになった。費用の削減に努め、経営の効率化を図るとともに料金改定も含め安定的な収益の確保が必要である。今後は、スペックか過大とならないよう適正規模で改築を進め、経営状況を見える化しながら、引き続き上下水道事業審議会において、経営戦略及び料金改定について議論し、経営の健全化を図る必要がある。</t>
    <rPh sb="0" eb="1">
      <t>レイ</t>
    </rPh>
    <rPh sb="1" eb="2">
      <t>ワ</t>
    </rPh>
    <rPh sb="3" eb="5">
      <t>ネンド</t>
    </rPh>
    <rPh sb="7" eb="9">
      <t>コウエイ</t>
    </rPh>
    <rPh sb="9" eb="11">
      <t>キギョウ</t>
    </rPh>
    <rPh sb="11" eb="13">
      <t>カイケイ</t>
    </rPh>
    <rPh sb="14" eb="16">
      <t>イコウ</t>
    </rPh>
    <rPh sb="18" eb="20">
      <t>キュウスイ</t>
    </rPh>
    <rPh sb="20" eb="22">
      <t>シュウエキ</t>
    </rPh>
    <rPh sb="24" eb="26">
      <t>ヒヨウ</t>
    </rPh>
    <rPh sb="27" eb="28">
      <t>マカナ</t>
    </rPh>
    <rPh sb="31" eb="33">
      <t>イッパン</t>
    </rPh>
    <rPh sb="33" eb="35">
      <t>カイケイ</t>
    </rPh>
    <rPh sb="38" eb="40">
      <t>クリイレ</t>
    </rPh>
    <rPh sb="40" eb="41">
      <t>キン</t>
    </rPh>
    <rPh sb="42" eb="43">
      <t>タヨ</t>
    </rPh>
    <rPh sb="45" eb="47">
      <t>ケイエイ</t>
    </rPh>
    <rPh sb="47" eb="49">
      <t>ジョウキョウ</t>
    </rPh>
    <rPh sb="57" eb="58">
      <t>アキ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</si>
</sst>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0.06</c:v>
                </c:pt>
                <c:pt idx="4">
                  <c:v>0.21</c:v>
                </c:pt>
              </c:numCache>
            </c:numRef>
          </c:val>
          <c:extLst>
            <c:ext xmlns:c16="http://schemas.microsoft.com/office/drawing/2014/chart" uri="{C3380CC4-5D6E-409C-BE32-E72D297353CC}">
              <c16:uniqueId val="{00000000-5460-4B10-B9E8-C4B2246DB0FF}"/>
            </c:ext>
          </c:extLst>
        </c:ser>
        <c:dLbls>
          <c:showLegendKey val="0"/>
          <c:showVal val="0"/>
          <c:showCatName val="0"/>
          <c:showSerName val="0"/>
          <c:showPercent val="0"/>
          <c:showBubbleSize val="0"/>
        </c:dLbls>
        <c:gapWidth val="150"/>
        <c:axId val="466563920"/>
        <c:axId val="46656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0.26</c:v>
                </c:pt>
                <c:pt idx="4">
                  <c:v>0.28999999999999998</c:v>
                </c:pt>
              </c:numCache>
            </c:numRef>
          </c:val>
          <c:smooth val="0"/>
          <c:extLst>
            <c:ext xmlns:c16="http://schemas.microsoft.com/office/drawing/2014/chart" uri="{C3380CC4-5D6E-409C-BE32-E72D297353CC}">
              <c16:uniqueId val="{00000001-5460-4B10-B9E8-C4B2246DB0FF}"/>
            </c:ext>
          </c:extLst>
        </c:ser>
        <c:dLbls>
          <c:showLegendKey val="0"/>
          <c:showVal val="0"/>
          <c:showCatName val="0"/>
          <c:showSerName val="0"/>
          <c:showPercent val="0"/>
          <c:showBubbleSize val="0"/>
        </c:dLbls>
        <c:marker val="1"/>
        <c:smooth val="0"/>
        <c:axId val="466563920"/>
        <c:axId val="466568232"/>
      </c:lineChart>
      <c:dateAx>
        <c:axId val="466563920"/>
        <c:scaling>
          <c:orientation val="minMax"/>
        </c:scaling>
        <c:delete val="1"/>
        <c:axPos val="b"/>
        <c:numFmt formatCode="&quot;H&quot;yy" sourceLinked="1"/>
        <c:majorTickMark val="none"/>
        <c:minorTickMark val="none"/>
        <c:tickLblPos val="none"/>
        <c:crossAx val="466568232"/>
        <c:crosses val="autoZero"/>
        <c:auto val="1"/>
        <c:lblOffset val="100"/>
        <c:baseTimeUnit val="years"/>
      </c:dateAx>
      <c:valAx>
        <c:axId val="46656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56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74.22</c:v>
                </c:pt>
                <c:pt idx="4">
                  <c:v>73.08</c:v>
                </c:pt>
              </c:numCache>
            </c:numRef>
          </c:val>
          <c:extLst>
            <c:ext xmlns:c16="http://schemas.microsoft.com/office/drawing/2014/chart" uri="{C3380CC4-5D6E-409C-BE32-E72D297353CC}">
              <c16:uniqueId val="{00000000-9F0D-46D1-AF63-1A392D46FD89}"/>
            </c:ext>
          </c:extLst>
        </c:ser>
        <c:dLbls>
          <c:showLegendKey val="0"/>
          <c:showVal val="0"/>
          <c:showCatName val="0"/>
          <c:showSerName val="0"/>
          <c:showPercent val="0"/>
          <c:showBubbleSize val="0"/>
        </c:dLbls>
        <c:gapWidth val="150"/>
        <c:axId val="461889208"/>
        <c:axId val="4618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54.14</c:v>
                </c:pt>
                <c:pt idx="4">
                  <c:v>53.79</c:v>
                </c:pt>
              </c:numCache>
            </c:numRef>
          </c:val>
          <c:smooth val="0"/>
          <c:extLst>
            <c:ext xmlns:c16="http://schemas.microsoft.com/office/drawing/2014/chart" uri="{C3380CC4-5D6E-409C-BE32-E72D297353CC}">
              <c16:uniqueId val="{00000001-9F0D-46D1-AF63-1A392D46FD89}"/>
            </c:ext>
          </c:extLst>
        </c:ser>
        <c:dLbls>
          <c:showLegendKey val="0"/>
          <c:showVal val="0"/>
          <c:showCatName val="0"/>
          <c:showSerName val="0"/>
          <c:showPercent val="0"/>
          <c:showBubbleSize val="0"/>
        </c:dLbls>
        <c:marker val="1"/>
        <c:smooth val="0"/>
        <c:axId val="461889208"/>
        <c:axId val="461889600"/>
      </c:lineChart>
      <c:dateAx>
        <c:axId val="461889208"/>
        <c:scaling>
          <c:orientation val="minMax"/>
        </c:scaling>
        <c:delete val="1"/>
        <c:axPos val="b"/>
        <c:numFmt formatCode="&quot;H&quot;yy" sourceLinked="1"/>
        <c:majorTickMark val="none"/>
        <c:minorTickMark val="none"/>
        <c:tickLblPos val="none"/>
        <c:crossAx val="461889600"/>
        <c:crosses val="autoZero"/>
        <c:auto val="1"/>
        <c:lblOffset val="100"/>
        <c:baseTimeUnit val="years"/>
      </c:dateAx>
      <c:valAx>
        <c:axId val="4618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88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55.2</c:v>
                </c:pt>
                <c:pt idx="4">
                  <c:v>55.77</c:v>
                </c:pt>
              </c:numCache>
            </c:numRef>
          </c:val>
          <c:extLst>
            <c:ext xmlns:c16="http://schemas.microsoft.com/office/drawing/2014/chart" uri="{C3380CC4-5D6E-409C-BE32-E72D297353CC}">
              <c16:uniqueId val="{00000000-1465-4D40-A1B4-7D6333268E2D}"/>
            </c:ext>
          </c:extLst>
        </c:ser>
        <c:dLbls>
          <c:showLegendKey val="0"/>
          <c:showVal val="0"/>
          <c:showCatName val="0"/>
          <c:showSerName val="0"/>
          <c:showPercent val="0"/>
          <c:showBubbleSize val="0"/>
        </c:dLbls>
        <c:gapWidth val="150"/>
        <c:axId val="461891560"/>
        <c:axId val="4618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76.239999999999995</c:v>
                </c:pt>
                <c:pt idx="4">
                  <c:v>73.81</c:v>
                </c:pt>
              </c:numCache>
            </c:numRef>
          </c:val>
          <c:smooth val="0"/>
          <c:extLst>
            <c:ext xmlns:c16="http://schemas.microsoft.com/office/drawing/2014/chart" uri="{C3380CC4-5D6E-409C-BE32-E72D297353CC}">
              <c16:uniqueId val="{00000001-1465-4D40-A1B4-7D6333268E2D}"/>
            </c:ext>
          </c:extLst>
        </c:ser>
        <c:dLbls>
          <c:showLegendKey val="0"/>
          <c:showVal val="0"/>
          <c:showCatName val="0"/>
          <c:showSerName val="0"/>
          <c:showPercent val="0"/>
          <c:showBubbleSize val="0"/>
        </c:dLbls>
        <c:marker val="1"/>
        <c:smooth val="0"/>
        <c:axId val="461891560"/>
        <c:axId val="461892736"/>
      </c:lineChart>
      <c:dateAx>
        <c:axId val="461891560"/>
        <c:scaling>
          <c:orientation val="minMax"/>
        </c:scaling>
        <c:delete val="1"/>
        <c:axPos val="b"/>
        <c:numFmt formatCode="&quot;H&quot;yy" sourceLinked="1"/>
        <c:majorTickMark val="none"/>
        <c:minorTickMark val="none"/>
        <c:tickLblPos val="none"/>
        <c:crossAx val="461892736"/>
        <c:crosses val="autoZero"/>
        <c:auto val="1"/>
        <c:lblOffset val="100"/>
        <c:baseTimeUnit val="years"/>
      </c:dateAx>
      <c:valAx>
        <c:axId val="4618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89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102.8</c:v>
                </c:pt>
                <c:pt idx="4">
                  <c:v>99.98</c:v>
                </c:pt>
              </c:numCache>
            </c:numRef>
          </c:val>
          <c:extLst>
            <c:ext xmlns:c16="http://schemas.microsoft.com/office/drawing/2014/chart" uri="{C3380CC4-5D6E-409C-BE32-E72D297353CC}">
              <c16:uniqueId val="{00000000-6B71-4804-B305-CBDB2AF76A28}"/>
            </c:ext>
          </c:extLst>
        </c:ser>
        <c:dLbls>
          <c:showLegendKey val="0"/>
          <c:showVal val="0"/>
          <c:showCatName val="0"/>
          <c:showSerName val="0"/>
          <c:showPercent val="0"/>
          <c:showBubbleSize val="0"/>
        </c:dLbls>
        <c:gapWidth val="150"/>
        <c:axId val="466562352"/>
        <c:axId val="46133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103.57</c:v>
                </c:pt>
                <c:pt idx="4">
                  <c:v>100.97</c:v>
                </c:pt>
              </c:numCache>
            </c:numRef>
          </c:val>
          <c:smooth val="0"/>
          <c:extLst>
            <c:ext xmlns:c16="http://schemas.microsoft.com/office/drawing/2014/chart" uri="{C3380CC4-5D6E-409C-BE32-E72D297353CC}">
              <c16:uniqueId val="{00000001-6B71-4804-B305-CBDB2AF76A28}"/>
            </c:ext>
          </c:extLst>
        </c:ser>
        <c:dLbls>
          <c:showLegendKey val="0"/>
          <c:showVal val="0"/>
          <c:showCatName val="0"/>
          <c:showSerName val="0"/>
          <c:showPercent val="0"/>
          <c:showBubbleSize val="0"/>
        </c:dLbls>
        <c:marker val="1"/>
        <c:smooth val="0"/>
        <c:axId val="466562352"/>
        <c:axId val="461335504"/>
      </c:lineChart>
      <c:dateAx>
        <c:axId val="466562352"/>
        <c:scaling>
          <c:orientation val="minMax"/>
        </c:scaling>
        <c:delete val="1"/>
        <c:axPos val="b"/>
        <c:numFmt formatCode="&quot;H&quot;yy" sourceLinked="1"/>
        <c:majorTickMark val="none"/>
        <c:minorTickMark val="none"/>
        <c:tickLblPos val="none"/>
        <c:crossAx val="461335504"/>
        <c:crosses val="autoZero"/>
        <c:auto val="1"/>
        <c:lblOffset val="100"/>
        <c:baseTimeUnit val="years"/>
      </c:dateAx>
      <c:valAx>
        <c:axId val="46133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656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formatCode="#,##0.00;&quot;△&quot;#,##0.00">
                  <c:v>0</c:v>
                </c:pt>
                <c:pt idx="4">
                  <c:v>9.0500000000000007</c:v>
                </c:pt>
              </c:numCache>
            </c:numRef>
          </c:val>
          <c:extLst>
            <c:ext xmlns:c16="http://schemas.microsoft.com/office/drawing/2014/chart" uri="{C3380CC4-5D6E-409C-BE32-E72D297353CC}">
              <c16:uniqueId val="{00000000-01DE-4DE1-A566-A36CCBA5BB87}"/>
            </c:ext>
          </c:extLst>
        </c:ser>
        <c:dLbls>
          <c:showLegendKey val="0"/>
          <c:showVal val="0"/>
          <c:showCatName val="0"/>
          <c:showSerName val="0"/>
          <c:showPercent val="0"/>
          <c:showBubbleSize val="0"/>
        </c:dLbls>
        <c:gapWidth val="150"/>
        <c:axId val="461335896"/>
        <c:axId val="4613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31.44</c:v>
                </c:pt>
                <c:pt idx="4">
                  <c:v>35.43</c:v>
                </c:pt>
              </c:numCache>
            </c:numRef>
          </c:val>
          <c:smooth val="0"/>
          <c:extLst>
            <c:ext xmlns:c16="http://schemas.microsoft.com/office/drawing/2014/chart" uri="{C3380CC4-5D6E-409C-BE32-E72D297353CC}">
              <c16:uniqueId val="{00000001-01DE-4DE1-A566-A36CCBA5BB87}"/>
            </c:ext>
          </c:extLst>
        </c:ser>
        <c:dLbls>
          <c:showLegendKey val="0"/>
          <c:showVal val="0"/>
          <c:showCatName val="0"/>
          <c:showSerName val="0"/>
          <c:showPercent val="0"/>
          <c:showBubbleSize val="0"/>
        </c:dLbls>
        <c:marker val="1"/>
        <c:smooth val="0"/>
        <c:axId val="461335896"/>
        <c:axId val="461339424"/>
      </c:lineChart>
      <c:dateAx>
        <c:axId val="461335896"/>
        <c:scaling>
          <c:orientation val="minMax"/>
        </c:scaling>
        <c:delete val="1"/>
        <c:axPos val="b"/>
        <c:numFmt formatCode="&quot;H&quot;yy" sourceLinked="1"/>
        <c:majorTickMark val="none"/>
        <c:minorTickMark val="none"/>
        <c:tickLblPos val="none"/>
        <c:crossAx val="461339424"/>
        <c:crosses val="autoZero"/>
        <c:auto val="1"/>
        <c:lblOffset val="100"/>
        <c:baseTimeUnit val="years"/>
      </c:dateAx>
      <c:valAx>
        <c:axId val="4613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3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7AB-418B-ADB7-8830327F29AD}"/>
            </c:ext>
          </c:extLst>
        </c:ser>
        <c:dLbls>
          <c:showLegendKey val="0"/>
          <c:showVal val="0"/>
          <c:showCatName val="0"/>
          <c:showSerName val="0"/>
          <c:showPercent val="0"/>
          <c:showBubbleSize val="0"/>
        </c:dLbls>
        <c:gapWidth val="150"/>
        <c:axId val="461341384"/>
        <c:axId val="46134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10.78</c:v>
                </c:pt>
                <c:pt idx="4">
                  <c:v>11.16</c:v>
                </c:pt>
              </c:numCache>
            </c:numRef>
          </c:val>
          <c:smooth val="0"/>
          <c:extLst>
            <c:ext xmlns:c16="http://schemas.microsoft.com/office/drawing/2014/chart" uri="{C3380CC4-5D6E-409C-BE32-E72D297353CC}">
              <c16:uniqueId val="{00000001-C7AB-418B-ADB7-8830327F29AD}"/>
            </c:ext>
          </c:extLst>
        </c:ser>
        <c:dLbls>
          <c:showLegendKey val="0"/>
          <c:showVal val="0"/>
          <c:showCatName val="0"/>
          <c:showSerName val="0"/>
          <c:showPercent val="0"/>
          <c:showBubbleSize val="0"/>
        </c:dLbls>
        <c:marker val="1"/>
        <c:smooth val="0"/>
        <c:axId val="461341384"/>
        <c:axId val="461340600"/>
      </c:lineChart>
      <c:dateAx>
        <c:axId val="461341384"/>
        <c:scaling>
          <c:orientation val="minMax"/>
        </c:scaling>
        <c:delete val="1"/>
        <c:axPos val="b"/>
        <c:numFmt formatCode="&quot;H&quot;yy" sourceLinked="1"/>
        <c:majorTickMark val="none"/>
        <c:minorTickMark val="none"/>
        <c:tickLblPos val="none"/>
        <c:crossAx val="461340600"/>
        <c:crosses val="autoZero"/>
        <c:auto val="1"/>
        <c:lblOffset val="100"/>
        <c:baseTimeUnit val="years"/>
      </c:dateAx>
      <c:valAx>
        <c:axId val="46134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4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84B-4EC5-89C1-BFAD1C074B4A}"/>
            </c:ext>
          </c:extLst>
        </c:ser>
        <c:dLbls>
          <c:showLegendKey val="0"/>
          <c:showVal val="0"/>
          <c:showCatName val="0"/>
          <c:showSerName val="0"/>
          <c:showPercent val="0"/>
          <c:showBubbleSize val="0"/>
        </c:dLbls>
        <c:gapWidth val="150"/>
        <c:axId val="461337072"/>
        <c:axId val="46134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5.78</c:v>
                </c:pt>
                <c:pt idx="4">
                  <c:v>8.73</c:v>
                </c:pt>
              </c:numCache>
            </c:numRef>
          </c:val>
          <c:smooth val="0"/>
          <c:extLst>
            <c:ext xmlns:c16="http://schemas.microsoft.com/office/drawing/2014/chart" uri="{C3380CC4-5D6E-409C-BE32-E72D297353CC}">
              <c16:uniqueId val="{00000001-784B-4EC5-89C1-BFAD1C074B4A}"/>
            </c:ext>
          </c:extLst>
        </c:ser>
        <c:dLbls>
          <c:showLegendKey val="0"/>
          <c:showVal val="0"/>
          <c:showCatName val="0"/>
          <c:showSerName val="0"/>
          <c:showPercent val="0"/>
          <c:showBubbleSize val="0"/>
        </c:dLbls>
        <c:marker val="1"/>
        <c:smooth val="0"/>
        <c:axId val="461337072"/>
        <c:axId val="461340208"/>
      </c:lineChart>
      <c:dateAx>
        <c:axId val="461337072"/>
        <c:scaling>
          <c:orientation val="minMax"/>
        </c:scaling>
        <c:delete val="1"/>
        <c:axPos val="b"/>
        <c:numFmt formatCode="&quot;H&quot;yy" sourceLinked="1"/>
        <c:majorTickMark val="none"/>
        <c:minorTickMark val="none"/>
        <c:tickLblPos val="none"/>
        <c:crossAx val="461340208"/>
        <c:crosses val="autoZero"/>
        <c:auto val="1"/>
        <c:lblOffset val="100"/>
        <c:baseTimeUnit val="years"/>
      </c:dateAx>
      <c:valAx>
        <c:axId val="46134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33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21.52</c:v>
                </c:pt>
                <c:pt idx="4">
                  <c:v>32.200000000000003</c:v>
                </c:pt>
              </c:numCache>
            </c:numRef>
          </c:val>
          <c:extLst>
            <c:ext xmlns:c16="http://schemas.microsoft.com/office/drawing/2014/chart" uri="{C3380CC4-5D6E-409C-BE32-E72D297353CC}">
              <c16:uniqueId val="{00000000-8D78-48AA-BBBE-1BA9DD923D90}"/>
            </c:ext>
          </c:extLst>
        </c:ser>
        <c:dLbls>
          <c:showLegendKey val="0"/>
          <c:showVal val="0"/>
          <c:showCatName val="0"/>
          <c:showSerName val="0"/>
          <c:showPercent val="0"/>
          <c:showBubbleSize val="0"/>
        </c:dLbls>
        <c:gapWidth val="150"/>
        <c:axId val="461337464"/>
        <c:axId val="46133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92.24</c:v>
                </c:pt>
                <c:pt idx="4">
                  <c:v>116</c:v>
                </c:pt>
              </c:numCache>
            </c:numRef>
          </c:val>
          <c:smooth val="0"/>
          <c:extLst>
            <c:ext xmlns:c16="http://schemas.microsoft.com/office/drawing/2014/chart" uri="{C3380CC4-5D6E-409C-BE32-E72D297353CC}">
              <c16:uniqueId val="{00000001-8D78-48AA-BBBE-1BA9DD923D90}"/>
            </c:ext>
          </c:extLst>
        </c:ser>
        <c:dLbls>
          <c:showLegendKey val="0"/>
          <c:showVal val="0"/>
          <c:showCatName val="0"/>
          <c:showSerName val="0"/>
          <c:showPercent val="0"/>
          <c:showBubbleSize val="0"/>
        </c:dLbls>
        <c:marker val="1"/>
        <c:smooth val="0"/>
        <c:axId val="461337464"/>
        <c:axId val="461338248"/>
      </c:lineChart>
      <c:dateAx>
        <c:axId val="461337464"/>
        <c:scaling>
          <c:orientation val="minMax"/>
        </c:scaling>
        <c:delete val="1"/>
        <c:axPos val="b"/>
        <c:numFmt formatCode="&quot;H&quot;yy" sourceLinked="1"/>
        <c:majorTickMark val="none"/>
        <c:minorTickMark val="none"/>
        <c:tickLblPos val="none"/>
        <c:crossAx val="461338248"/>
        <c:crosses val="autoZero"/>
        <c:auto val="1"/>
        <c:lblOffset val="100"/>
        <c:baseTimeUnit val="years"/>
      </c:dateAx>
      <c:valAx>
        <c:axId val="461338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33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1320.29</c:v>
                </c:pt>
                <c:pt idx="4">
                  <c:v>1211.9100000000001</c:v>
                </c:pt>
              </c:numCache>
            </c:numRef>
          </c:val>
          <c:extLst>
            <c:ext xmlns:c16="http://schemas.microsoft.com/office/drawing/2014/chart" uri="{C3380CC4-5D6E-409C-BE32-E72D297353CC}">
              <c16:uniqueId val="{00000000-C271-48F5-A4A5-EC226F0187B7}"/>
            </c:ext>
          </c:extLst>
        </c:ser>
        <c:dLbls>
          <c:showLegendKey val="0"/>
          <c:showVal val="0"/>
          <c:showCatName val="0"/>
          <c:showSerName val="0"/>
          <c:showPercent val="0"/>
          <c:showBubbleSize val="0"/>
        </c:dLbls>
        <c:gapWidth val="150"/>
        <c:axId val="461335112"/>
        <c:axId val="46189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1546.97</c:v>
                </c:pt>
                <c:pt idx="4">
                  <c:v>1471.36</c:v>
                </c:pt>
              </c:numCache>
            </c:numRef>
          </c:val>
          <c:smooth val="0"/>
          <c:extLst>
            <c:ext xmlns:c16="http://schemas.microsoft.com/office/drawing/2014/chart" uri="{C3380CC4-5D6E-409C-BE32-E72D297353CC}">
              <c16:uniqueId val="{00000001-C271-48F5-A4A5-EC226F0187B7}"/>
            </c:ext>
          </c:extLst>
        </c:ser>
        <c:dLbls>
          <c:showLegendKey val="0"/>
          <c:showVal val="0"/>
          <c:showCatName val="0"/>
          <c:showSerName val="0"/>
          <c:showPercent val="0"/>
          <c:showBubbleSize val="0"/>
        </c:dLbls>
        <c:marker val="1"/>
        <c:smooth val="0"/>
        <c:axId val="461335112"/>
        <c:axId val="461893128"/>
      </c:lineChart>
      <c:dateAx>
        <c:axId val="461335112"/>
        <c:scaling>
          <c:orientation val="minMax"/>
        </c:scaling>
        <c:delete val="1"/>
        <c:axPos val="b"/>
        <c:numFmt formatCode="&quot;H&quot;yy" sourceLinked="1"/>
        <c:majorTickMark val="none"/>
        <c:minorTickMark val="none"/>
        <c:tickLblPos val="none"/>
        <c:crossAx val="461893128"/>
        <c:crosses val="autoZero"/>
        <c:auto val="1"/>
        <c:lblOffset val="100"/>
        <c:baseTimeUnit val="years"/>
      </c:dateAx>
      <c:valAx>
        <c:axId val="461893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33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52.75</c:v>
                </c:pt>
                <c:pt idx="4">
                  <c:v>49.77</c:v>
                </c:pt>
              </c:numCache>
            </c:numRef>
          </c:val>
          <c:extLst>
            <c:ext xmlns:c16="http://schemas.microsoft.com/office/drawing/2014/chart" uri="{C3380CC4-5D6E-409C-BE32-E72D297353CC}">
              <c16:uniqueId val="{00000000-4016-4469-B6BA-E3CD1905A303}"/>
            </c:ext>
          </c:extLst>
        </c:ser>
        <c:dLbls>
          <c:showLegendKey val="0"/>
          <c:showVal val="0"/>
          <c:showCatName val="0"/>
          <c:showSerName val="0"/>
          <c:showPercent val="0"/>
          <c:showBubbleSize val="0"/>
        </c:dLbls>
        <c:gapWidth val="150"/>
        <c:axId val="461893912"/>
        <c:axId val="46189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51.1</c:v>
                </c:pt>
                <c:pt idx="4">
                  <c:v>51.76</c:v>
                </c:pt>
              </c:numCache>
            </c:numRef>
          </c:val>
          <c:smooth val="0"/>
          <c:extLst>
            <c:ext xmlns:c16="http://schemas.microsoft.com/office/drawing/2014/chart" uri="{C3380CC4-5D6E-409C-BE32-E72D297353CC}">
              <c16:uniqueId val="{00000001-4016-4469-B6BA-E3CD1905A303}"/>
            </c:ext>
          </c:extLst>
        </c:ser>
        <c:dLbls>
          <c:showLegendKey val="0"/>
          <c:showVal val="0"/>
          <c:showCatName val="0"/>
          <c:showSerName val="0"/>
          <c:showPercent val="0"/>
          <c:showBubbleSize val="0"/>
        </c:dLbls>
        <c:marker val="1"/>
        <c:smooth val="0"/>
        <c:axId val="461893912"/>
        <c:axId val="461891952"/>
      </c:lineChart>
      <c:dateAx>
        <c:axId val="461893912"/>
        <c:scaling>
          <c:orientation val="minMax"/>
        </c:scaling>
        <c:delete val="1"/>
        <c:axPos val="b"/>
        <c:numFmt formatCode="&quot;H&quot;yy" sourceLinked="1"/>
        <c:majorTickMark val="none"/>
        <c:minorTickMark val="none"/>
        <c:tickLblPos val="none"/>
        <c:crossAx val="461891952"/>
        <c:crosses val="autoZero"/>
        <c:auto val="1"/>
        <c:lblOffset val="100"/>
        <c:baseTimeUnit val="years"/>
      </c:dateAx>
      <c:valAx>
        <c:axId val="46189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89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275.49</c:v>
                </c:pt>
                <c:pt idx="4">
                  <c:v>287.05</c:v>
                </c:pt>
              </c:numCache>
            </c:numRef>
          </c:val>
          <c:extLst>
            <c:ext xmlns:c16="http://schemas.microsoft.com/office/drawing/2014/chart" uri="{C3380CC4-5D6E-409C-BE32-E72D297353CC}">
              <c16:uniqueId val="{00000000-32AA-4701-B48F-CEE97497A2BA}"/>
            </c:ext>
          </c:extLst>
        </c:ser>
        <c:dLbls>
          <c:showLegendKey val="0"/>
          <c:showVal val="0"/>
          <c:showCatName val="0"/>
          <c:showSerName val="0"/>
          <c:showPercent val="0"/>
          <c:showBubbleSize val="0"/>
        </c:dLbls>
        <c:gapWidth val="150"/>
        <c:axId val="461888424"/>
        <c:axId val="46189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269.64</c:v>
                </c:pt>
                <c:pt idx="4">
                  <c:v>276.18</c:v>
                </c:pt>
              </c:numCache>
            </c:numRef>
          </c:val>
          <c:smooth val="0"/>
          <c:extLst>
            <c:ext xmlns:c16="http://schemas.microsoft.com/office/drawing/2014/chart" uri="{C3380CC4-5D6E-409C-BE32-E72D297353CC}">
              <c16:uniqueId val="{00000001-32AA-4701-B48F-CEE97497A2BA}"/>
            </c:ext>
          </c:extLst>
        </c:ser>
        <c:dLbls>
          <c:showLegendKey val="0"/>
          <c:showVal val="0"/>
          <c:showCatName val="0"/>
          <c:showSerName val="0"/>
          <c:showPercent val="0"/>
          <c:showBubbleSize val="0"/>
        </c:dLbls>
        <c:marker val="1"/>
        <c:smooth val="0"/>
        <c:axId val="461888424"/>
        <c:axId val="461892344"/>
      </c:lineChart>
      <c:dateAx>
        <c:axId val="461888424"/>
        <c:scaling>
          <c:orientation val="minMax"/>
        </c:scaling>
        <c:delete val="1"/>
        <c:axPos val="b"/>
        <c:numFmt formatCode="&quot;H&quot;yy" sourceLinked="1"/>
        <c:majorTickMark val="none"/>
        <c:minorTickMark val="none"/>
        <c:tickLblPos val="none"/>
        <c:crossAx val="461892344"/>
        <c:crosses val="autoZero"/>
        <c:auto val="1"/>
        <c:lblOffset val="100"/>
        <c:baseTimeUnit val="years"/>
      </c:dateAx>
      <c:valAx>
        <c:axId val="46189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88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村上市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C2</v>
      </c>
      <c r="X8" s="44"/>
      <c r="Y8" s="44"/>
      <c r="Z8" s="44"/>
      <c r="AA8" s="44"/>
      <c r="AB8" s="44"/>
      <c r="AC8" s="44"/>
      <c r="AD8" s="44" t="str">
        <f>データ!$M$6</f>
        <v>非設置</v>
      </c>
      <c r="AE8" s="44"/>
      <c r="AF8" s="44"/>
      <c r="AG8" s="44"/>
      <c r="AH8" s="44"/>
      <c r="AI8" s="44"/>
      <c r="AJ8" s="44"/>
      <c r="AK8" s="2"/>
      <c r="AL8" s="45">
        <f>データ!$R$6</f>
        <v>57111</v>
      </c>
      <c r="AM8" s="45"/>
      <c r="AN8" s="45"/>
      <c r="AO8" s="45"/>
      <c r="AP8" s="45"/>
      <c r="AQ8" s="45"/>
      <c r="AR8" s="45"/>
      <c r="AS8" s="45"/>
      <c r="AT8" s="46">
        <f>データ!$S$6</f>
        <v>1174.17</v>
      </c>
      <c r="AU8" s="47"/>
      <c r="AV8" s="47"/>
      <c r="AW8" s="47"/>
      <c r="AX8" s="47"/>
      <c r="AY8" s="47"/>
      <c r="AZ8" s="47"/>
      <c r="BA8" s="47"/>
      <c r="BB8" s="48">
        <f>データ!$T$6</f>
        <v>48.64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42.37</v>
      </c>
      <c r="J10" s="47"/>
      <c r="K10" s="47"/>
      <c r="L10" s="47"/>
      <c r="M10" s="47"/>
      <c r="N10" s="47"/>
      <c r="O10" s="81"/>
      <c r="P10" s="48">
        <f>データ!$P$6</f>
        <v>14.69</v>
      </c>
      <c r="Q10" s="48"/>
      <c r="R10" s="48"/>
      <c r="S10" s="48"/>
      <c r="T10" s="48"/>
      <c r="U10" s="48"/>
      <c r="V10" s="48"/>
      <c r="W10" s="45">
        <f>データ!$Q$6</f>
        <v>2650</v>
      </c>
      <c r="X10" s="45"/>
      <c r="Y10" s="45"/>
      <c r="Z10" s="45"/>
      <c r="AA10" s="45"/>
      <c r="AB10" s="45"/>
      <c r="AC10" s="45"/>
      <c r="AD10" s="2"/>
      <c r="AE10" s="2"/>
      <c r="AF10" s="2"/>
      <c r="AG10" s="2"/>
      <c r="AH10" s="2"/>
      <c r="AI10" s="2"/>
      <c r="AJ10" s="2"/>
      <c r="AK10" s="2"/>
      <c r="AL10" s="45">
        <f>データ!$U$6</f>
        <v>8327</v>
      </c>
      <c r="AM10" s="45"/>
      <c r="AN10" s="45"/>
      <c r="AO10" s="45"/>
      <c r="AP10" s="45"/>
      <c r="AQ10" s="45"/>
      <c r="AR10" s="45"/>
      <c r="AS10" s="45"/>
      <c r="AT10" s="46">
        <f>データ!$V$6</f>
        <v>27.77</v>
      </c>
      <c r="AU10" s="47"/>
      <c r="AV10" s="47"/>
      <c r="AW10" s="47"/>
      <c r="AX10" s="47"/>
      <c r="AY10" s="47"/>
      <c r="AZ10" s="47"/>
      <c r="BA10" s="47"/>
      <c r="BB10" s="48">
        <f>データ!$W$6</f>
        <v>299.86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85UayqECmlc2+qtb/Iyq9Htcz9Hs7xUbL0QSuCoDvcSAWDoxeskSfleMhMmJFOgQL2vuDka12sq0xHDrRN02GA==" saltValue="o2/0OcBuOFCeJLhi6Qv/I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152129</v>
      </c>
      <c r="D6" s="20">
        <f t="shared" si="3"/>
        <v>46</v>
      </c>
      <c r="E6" s="20">
        <f t="shared" si="3"/>
        <v>1</v>
      </c>
      <c r="F6" s="20">
        <f t="shared" si="3"/>
        <v>0</v>
      </c>
      <c r="G6" s="20">
        <f t="shared" si="3"/>
        <v>5</v>
      </c>
      <c r="H6" s="20" t="str">
        <f t="shared" si="3"/>
        <v>新潟県　村上市</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42.37</v>
      </c>
      <c r="P6" s="21">
        <f t="shared" si="3"/>
        <v>14.69</v>
      </c>
      <c r="Q6" s="21">
        <f t="shared" si="3"/>
        <v>2650</v>
      </c>
      <c r="R6" s="21">
        <f t="shared" si="3"/>
        <v>57111</v>
      </c>
      <c r="S6" s="21">
        <f t="shared" si="3"/>
        <v>1174.17</v>
      </c>
      <c r="T6" s="21">
        <f t="shared" si="3"/>
        <v>48.64</v>
      </c>
      <c r="U6" s="21">
        <f t="shared" si="3"/>
        <v>8327</v>
      </c>
      <c r="V6" s="21">
        <f t="shared" si="3"/>
        <v>27.77</v>
      </c>
      <c r="W6" s="21">
        <f t="shared" si="3"/>
        <v>299.86</v>
      </c>
      <c r="X6" s="22" t="str">
        <f>IF(X7="",NA(),X7)</f>
        <v>-</v>
      </c>
      <c r="Y6" s="22" t="str">
        <f t="shared" ref="Y6:AG6" si="4">IF(Y7="",NA(),Y7)</f>
        <v>-</v>
      </c>
      <c r="Z6" s="22" t="str">
        <f t="shared" si="4"/>
        <v>-</v>
      </c>
      <c r="AA6" s="22">
        <f t="shared" si="4"/>
        <v>102.8</v>
      </c>
      <c r="AB6" s="22">
        <f t="shared" si="4"/>
        <v>99.98</v>
      </c>
      <c r="AC6" s="22" t="str">
        <f t="shared" si="4"/>
        <v>-</v>
      </c>
      <c r="AD6" s="22" t="str">
        <f t="shared" si="4"/>
        <v>-</v>
      </c>
      <c r="AE6" s="22" t="str">
        <f t="shared" si="4"/>
        <v>-</v>
      </c>
      <c r="AF6" s="22">
        <f t="shared" si="4"/>
        <v>103.57</v>
      </c>
      <c r="AG6" s="22">
        <f t="shared" si="4"/>
        <v>100.97</v>
      </c>
      <c r="AH6" s="21" t="str">
        <f>IF(AH7="","",IF(AH7="-","【-】","【"&amp;SUBSTITUTE(TEXT(AH7,"#,##0.00"),"-","△")&amp;"】"))</f>
        <v>【105.46】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5.78</v>
      </c>
      <c r="AR6" s="22">
        <f t="shared" si="5"/>
        <v>8.73</v>
      </c>
      <c r="AS6" s="21" t="str">
        <f>IF(AS7="","",IF(AS7="-","【-】","【"&amp;SUBSTITUTE(TEXT(AS7,"#,##0.00"),"-","△")&amp;"】"))</f>
        <v>【28.96】</v>
      </c>
      <c r="AT6" s="22" t="str">
        <f>IF(AT7="",NA(),AT7)</f>
        <v>-</v>
      </c>
      <c r="AU6" s="22" t="str">
        <f t="shared" ref="AU6:BC6" si="6">IF(AU7="",NA(),AU7)</f>
        <v>-</v>
      </c>
      <c r="AV6" s="22" t="str">
        <f t="shared" si="6"/>
        <v>-</v>
      </c>
      <c r="AW6" s="22">
        <f t="shared" si="6"/>
        <v>21.52</v>
      </c>
      <c r="AX6" s="22">
        <f t="shared" si="6"/>
        <v>32.200000000000003</v>
      </c>
      <c r="AY6" s="22" t="str">
        <f t="shared" si="6"/>
        <v>-</v>
      </c>
      <c r="AZ6" s="22" t="str">
        <f t="shared" si="6"/>
        <v>-</v>
      </c>
      <c r="BA6" s="22" t="str">
        <f t="shared" si="6"/>
        <v>-</v>
      </c>
      <c r="BB6" s="22">
        <f t="shared" si="6"/>
        <v>92.24</v>
      </c>
      <c r="BC6" s="22">
        <f t="shared" si="6"/>
        <v>116</v>
      </c>
      <c r="BD6" s="21" t="str">
        <f>IF(BD7="","",IF(BD7="-","【-】","【"&amp;SUBSTITUTE(TEXT(BD7,"#,##0.00"),"-","△")&amp;"】"))</f>
        <v>【185.62】</v>
      </c>
      <c r="BE6" s="22" t="str">
        <f>IF(BE7="",NA(),BE7)</f>
        <v>-</v>
      </c>
      <c r="BF6" s="22" t="str">
        <f t="shared" ref="BF6:BN6" si="7">IF(BF7="",NA(),BF7)</f>
        <v>-</v>
      </c>
      <c r="BG6" s="22" t="str">
        <f t="shared" si="7"/>
        <v>-</v>
      </c>
      <c r="BH6" s="22">
        <f t="shared" si="7"/>
        <v>1320.29</v>
      </c>
      <c r="BI6" s="22">
        <f t="shared" si="7"/>
        <v>1211.9100000000001</v>
      </c>
      <c r="BJ6" s="22" t="str">
        <f t="shared" si="7"/>
        <v>-</v>
      </c>
      <c r="BK6" s="22" t="str">
        <f t="shared" si="7"/>
        <v>-</v>
      </c>
      <c r="BL6" s="22" t="str">
        <f t="shared" si="7"/>
        <v>-</v>
      </c>
      <c r="BM6" s="22">
        <f t="shared" si="7"/>
        <v>1546.97</v>
      </c>
      <c r="BN6" s="22">
        <f t="shared" si="7"/>
        <v>1471.36</v>
      </c>
      <c r="BO6" s="21" t="str">
        <f>IF(BO7="","",IF(BO7="-","【-】","【"&amp;SUBSTITUTE(TEXT(BO7,"#,##0.00"),"-","△")&amp;"】"))</f>
        <v>【1,125.39】</v>
      </c>
      <c r="BP6" s="22" t="str">
        <f>IF(BP7="",NA(),BP7)</f>
        <v>-</v>
      </c>
      <c r="BQ6" s="22" t="str">
        <f t="shared" ref="BQ6:BY6" si="8">IF(BQ7="",NA(),BQ7)</f>
        <v>-</v>
      </c>
      <c r="BR6" s="22" t="str">
        <f t="shared" si="8"/>
        <v>-</v>
      </c>
      <c r="BS6" s="22">
        <f t="shared" si="8"/>
        <v>52.75</v>
      </c>
      <c r="BT6" s="22">
        <f t="shared" si="8"/>
        <v>49.77</v>
      </c>
      <c r="BU6" s="22" t="str">
        <f t="shared" si="8"/>
        <v>-</v>
      </c>
      <c r="BV6" s="22" t="str">
        <f t="shared" si="8"/>
        <v>-</v>
      </c>
      <c r="BW6" s="22" t="str">
        <f t="shared" si="8"/>
        <v>-</v>
      </c>
      <c r="BX6" s="22">
        <f t="shared" si="8"/>
        <v>51.1</v>
      </c>
      <c r="BY6" s="22">
        <f t="shared" si="8"/>
        <v>51.76</v>
      </c>
      <c r="BZ6" s="21" t="str">
        <f>IF(BZ7="","",IF(BZ7="-","【-】","【"&amp;SUBSTITUTE(TEXT(BZ7,"#,##0.00"),"-","△")&amp;"】"))</f>
        <v>【60.84】</v>
      </c>
      <c r="CA6" s="22" t="str">
        <f>IF(CA7="",NA(),CA7)</f>
        <v>-</v>
      </c>
      <c r="CB6" s="22" t="str">
        <f t="shared" ref="CB6:CJ6" si="9">IF(CB7="",NA(),CB7)</f>
        <v>-</v>
      </c>
      <c r="CC6" s="22" t="str">
        <f t="shared" si="9"/>
        <v>-</v>
      </c>
      <c r="CD6" s="22">
        <f t="shared" si="9"/>
        <v>275.49</v>
      </c>
      <c r="CE6" s="22">
        <f t="shared" si="9"/>
        <v>287.05</v>
      </c>
      <c r="CF6" s="22" t="str">
        <f t="shared" si="9"/>
        <v>-</v>
      </c>
      <c r="CG6" s="22" t="str">
        <f t="shared" si="9"/>
        <v>-</v>
      </c>
      <c r="CH6" s="22" t="str">
        <f t="shared" si="9"/>
        <v>-</v>
      </c>
      <c r="CI6" s="22">
        <f t="shared" si="9"/>
        <v>269.64</v>
      </c>
      <c r="CJ6" s="22">
        <f t="shared" si="9"/>
        <v>276.18</v>
      </c>
      <c r="CK6" s="21" t="str">
        <f>IF(CK7="","",IF(CK7="-","【-】","【"&amp;SUBSTITUTE(TEXT(CK7,"#,##0.00"),"-","△")&amp;"】"))</f>
        <v>【272.95】</v>
      </c>
      <c r="CL6" s="22" t="str">
        <f>IF(CL7="",NA(),CL7)</f>
        <v>-</v>
      </c>
      <c r="CM6" s="22" t="str">
        <f t="shared" ref="CM6:CU6" si="10">IF(CM7="",NA(),CM7)</f>
        <v>-</v>
      </c>
      <c r="CN6" s="22" t="str">
        <f t="shared" si="10"/>
        <v>-</v>
      </c>
      <c r="CO6" s="22">
        <f t="shared" si="10"/>
        <v>74.22</v>
      </c>
      <c r="CP6" s="22">
        <f t="shared" si="10"/>
        <v>73.08</v>
      </c>
      <c r="CQ6" s="22" t="str">
        <f t="shared" si="10"/>
        <v>-</v>
      </c>
      <c r="CR6" s="22" t="str">
        <f t="shared" si="10"/>
        <v>-</v>
      </c>
      <c r="CS6" s="22" t="str">
        <f t="shared" si="10"/>
        <v>-</v>
      </c>
      <c r="CT6" s="22">
        <f t="shared" si="10"/>
        <v>54.14</v>
      </c>
      <c r="CU6" s="22">
        <f t="shared" si="10"/>
        <v>53.79</v>
      </c>
      <c r="CV6" s="21" t="str">
        <f>IF(CV7="","",IF(CV7="-","【-】","【"&amp;SUBSTITUTE(TEXT(CV7,"#,##0.00"),"-","△")&amp;"】"))</f>
        <v>【51.15】</v>
      </c>
      <c r="CW6" s="22" t="str">
        <f>IF(CW7="",NA(),CW7)</f>
        <v>-</v>
      </c>
      <c r="CX6" s="22" t="str">
        <f t="shared" ref="CX6:DF6" si="11">IF(CX7="",NA(),CX7)</f>
        <v>-</v>
      </c>
      <c r="CY6" s="22" t="str">
        <f t="shared" si="11"/>
        <v>-</v>
      </c>
      <c r="CZ6" s="22">
        <f t="shared" si="11"/>
        <v>55.2</v>
      </c>
      <c r="DA6" s="22">
        <f t="shared" si="11"/>
        <v>55.77</v>
      </c>
      <c r="DB6" s="22" t="str">
        <f t="shared" si="11"/>
        <v>-</v>
      </c>
      <c r="DC6" s="22" t="str">
        <f t="shared" si="11"/>
        <v>-</v>
      </c>
      <c r="DD6" s="22" t="str">
        <f t="shared" si="11"/>
        <v>-</v>
      </c>
      <c r="DE6" s="22">
        <f t="shared" si="11"/>
        <v>76.239999999999995</v>
      </c>
      <c r="DF6" s="22">
        <f t="shared" si="11"/>
        <v>73.81</v>
      </c>
      <c r="DG6" s="21" t="str">
        <f>IF(DG7="","",IF(DG7="-","【-】","【"&amp;SUBSTITUTE(TEXT(DG7,"#,##0.00"),"-","△")&amp;"】"))</f>
        <v>【74.54】</v>
      </c>
      <c r="DH6" s="22" t="str">
        <f>IF(DH7="",NA(),DH7)</f>
        <v>-</v>
      </c>
      <c r="DI6" s="22" t="str">
        <f t="shared" ref="DI6:DQ6" si="12">IF(DI7="",NA(),DI7)</f>
        <v>-</v>
      </c>
      <c r="DJ6" s="22" t="str">
        <f t="shared" si="12"/>
        <v>-</v>
      </c>
      <c r="DK6" s="21">
        <f t="shared" si="12"/>
        <v>0</v>
      </c>
      <c r="DL6" s="22">
        <f t="shared" si="12"/>
        <v>9.0500000000000007</v>
      </c>
      <c r="DM6" s="22" t="str">
        <f t="shared" si="12"/>
        <v>-</v>
      </c>
      <c r="DN6" s="22" t="str">
        <f t="shared" si="12"/>
        <v>-</v>
      </c>
      <c r="DO6" s="22" t="str">
        <f t="shared" si="12"/>
        <v>-</v>
      </c>
      <c r="DP6" s="22">
        <f t="shared" si="12"/>
        <v>31.44</v>
      </c>
      <c r="DQ6" s="22">
        <f t="shared" si="12"/>
        <v>35.43</v>
      </c>
      <c r="DR6" s="21" t="str">
        <f>IF(DR7="","",IF(DR7="-","【-】","【"&amp;SUBSTITUTE(TEXT(DR7,"#,##0.00"),"-","△")&amp;"】"))</f>
        <v>【35.99】</v>
      </c>
      <c r="DS6" s="22" t="str">
        <f>IF(DS7="",NA(),DS7)</f>
        <v>-</v>
      </c>
      <c r="DT6" s="22" t="str">
        <f t="shared" ref="DT6:EB6" si="13">IF(DT7="",NA(),DT7)</f>
        <v>-</v>
      </c>
      <c r="DU6" s="22" t="str">
        <f t="shared" si="13"/>
        <v>-</v>
      </c>
      <c r="DV6" s="21">
        <f t="shared" si="13"/>
        <v>0</v>
      </c>
      <c r="DW6" s="21">
        <f t="shared" si="13"/>
        <v>0</v>
      </c>
      <c r="DX6" s="22" t="str">
        <f t="shared" si="13"/>
        <v>-</v>
      </c>
      <c r="DY6" s="22" t="str">
        <f t="shared" si="13"/>
        <v>-</v>
      </c>
      <c r="DZ6" s="22" t="str">
        <f t="shared" si="13"/>
        <v>-</v>
      </c>
      <c r="EA6" s="22">
        <f t="shared" si="13"/>
        <v>10.78</v>
      </c>
      <c r="EB6" s="22">
        <f t="shared" si="13"/>
        <v>11.16</v>
      </c>
      <c r="EC6" s="21" t="str">
        <f>IF(EC7="","",IF(EC7="-","【-】","【"&amp;SUBSTITUTE(TEXT(EC7,"#,##0.00"),"-","△")&amp;"】"))</f>
        <v>【17.28】</v>
      </c>
      <c r="ED6" s="22" t="str">
        <f>IF(ED7="",NA(),ED7)</f>
        <v>-</v>
      </c>
      <c r="EE6" s="22" t="str">
        <f t="shared" ref="EE6:EM6" si="14">IF(EE7="",NA(),EE7)</f>
        <v>-</v>
      </c>
      <c r="EF6" s="22" t="str">
        <f t="shared" si="14"/>
        <v>-</v>
      </c>
      <c r="EG6" s="22">
        <f t="shared" si="14"/>
        <v>0.06</v>
      </c>
      <c r="EH6" s="22">
        <f t="shared" si="14"/>
        <v>0.21</v>
      </c>
      <c r="EI6" s="22" t="str">
        <f t="shared" si="14"/>
        <v>-</v>
      </c>
      <c r="EJ6" s="22" t="str">
        <f t="shared" si="14"/>
        <v>-</v>
      </c>
      <c r="EK6" s="22" t="str">
        <f t="shared" si="14"/>
        <v>-</v>
      </c>
      <c r="EL6" s="22">
        <f t="shared" si="14"/>
        <v>0.26</v>
      </c>
      <c r="EM6" s="22">
        <f t="shared" si="14"/>
        <v>0.28999999999999998</v>
      </c>
      <c r="EN6" s="21" t="str">
        <f>IF(EN7="","",IF(EN7="-","【-】","【"&amp;SUBSTITUTE(TEXT(EN7,"#,##0.00"),"-","△")&amp;"】"))</f>
        <v>【0.32】</v>
      </c>
    </row>
    <row r="7" spans="1:144" s="23" customFormat="1" x14ac:dyDescent="0.15">
      <c r="A7" s="15"/>
      <c r="B7" s="24">
        <v>2021</v>
      </c>
      <c r="C7" s="24">
        <v>152129</v>
      </c>
      <c r="D7" s="24">
        <v>46</v>
      </c>
      <c r="E7" s="24">
        <v>1</v>
      </c>
      <c r="F7" s="24">
        <v>0</v>
      </c>
      <c r="G7" s="24">
        <v>5</v>
      </c>
      <c r="H7" s="24" t="s">
        <v>93</v>
      </c>
      <c r="I7" s="24" t="s">
        <v>94</v>
      </c>
      <c r="J7" s="24" t="s">
        <v>95</v>
      </c>
      <c r="K7" s="24" t="s">
        <v>96</v>
      </c>
      <c r="L7" s="24" t="s">
        <v>97</v>
      </c>
      <c r="M7" s="24" t="s">
        <v>98</v>
      </c>
      <c r="N7" s="25" t="s">
        <v>99</v>
      </c>
      <c r="O7" s="25">
        <v>42.37</v>
      </c>
      <c r="P7" s="25">
        <v>14.69</v>
      </c>
      <c r="Q7" s="25">
        <v>2650</v>
      </c>
      <c r="R7" s="25">
        <v>57111</v>
      </c>
      <c r="S7" s="25">
        <v>1174.17</v>
      </c>
      <c r="T7" s="25">
        <v>48.64</v>
      </c>
      <c r="U7" s="25">
        <v>8327</v>
      </c>
      <c r="V7" s="25">
        <v>27.77</v>
      </c>
      <c r="W7" s="25">
        <v>299.86</v>
      </c>
      <c r="X7" s="25" t="s">
        <v>99</v>
      </c>
      <c r="Y7" s="25" t="s">
        <v>99</v>
      </c>
      <c r="Z7" s="25" t="s">
        <v>99</v>
      </c>
      <c r="AA7" s="25">
        <v>102.8</v>
      </c>
      <c r="AB7" s="25">
        <v>99.98</v>
      </c>
      <c r="AC7" s="25" t="s">
        <v>99</v>
      </c>
      <c r="AD7" s="25" t="s">
        <v>99</v>
      </c>
      <c r="AE7" s="25" t="s">
        <v>99</v>
      </c>
      <c r="AF7" s="25">
        <v>103.57</v>
      </c>
      <c r="AG7" s="25">
        <v>100.97</v>
      </c>
      <c r="AH7" s="25">
        <v>105.46</v>
      </c>
      <c r="AI7" s="25" t="s">
        <v>99</v>
      </c>
      <c r="AJ7" s="25" t="s">
        <v>99</v>
      </c>
      <c r="AK7" s="25" t="s">
        <v>99</v>
      </c>
      <c r="AL7" s="25">
        <v>0</v>
      </c>
      <c r="AM7" s="25">
        <v>0</v>
      </c>
      <c r="AN7" s="25" t="s">
        <v>99</v>
      </c>
      <c r="AO7" s="25" t="s">
        <v>99</v>
      </c>
      <c r="AP7" s="25" t="s">
        <v>99</v>
      </c>
      <c r="AQ7" s="25">
        <v>5.78</v>
      </c>
      <c r="AR7" s="25">
        <v>8.73</v>
      </c>
      <c r="AS7" s="25">
        <v>28.96</v>
      </c>
      <c r="AT7" s="25" t="s">
        <v>99</v>
      </c>
      <c r="AU7" s="25" t="s">
        <v>99</v>
      </c>
      <c r="AV7" s="25" t="s">
        <v>99</v>
      </c>
      <c r="AW7" s="25">
        <v>21.52</v>
      </c>
      <c r="AX7" s="25">
        <v>32.200000000000003</v>
      </c>
      <c r="AY7" s="25" t="s">
        <v>99</v>
      </c>
      <c r="AZ7" s="25" t="s">
        <v>99</v>
      </c>
      <c r="BA7" s="25" t="s">
        <v>99</v>
      </c>
      <c r="BB7" s="25">
        <v>92.24</v>
      </c>
      <c r="BC7" s="25">
        <v>116</v>
      </c>
      <c r="BD7" s="25">
        <v>185.62</v>
      </c>
      <c r="BE7" s="25" t="s">
        <v>99</v>
      </c>
      <c r="BF7" s="25" t="s">
        <v>99</v>
      </c>
      <c r="BG7" s="25" t="s">
        <v>99</v>
      </c>
      <c r="BH7" s="25">
        <v>1320.29</v>
      </c>
      <c r="BI7" s="25">
        <v>1211.9100000000001</v>
      </c>
      <c r="BJ7" s="25" t="s">
        <v>99</v>
      </c>
      <c r="BK7" s="25" t="s">
        <v>99</v>
      </c>
      <c r="BL7" s="25" t="s">
        <v>99</v>
      </c>
      <c r="BM7" s="25">
        <v>1546.97</v>
      </c>
      <c r="BN7" s="25">
        <v>1471.36</v>
      </c>
      <c r="BO7" s="25">
        <v>1125.3900000000001</v>
      </c>
      <c r="BP7" s="25" t="s">
        <v>99</v>
      </c>
      <c r="BQ7" s="25" t="s">
        <v>99</v>
      </c>
      <c r="BR7" s="25" t="s">
        <v>99</v>
      </c>
      <c r="BS7" s="25">
        <v>52.75</v>
      </c>
      <c r="BT7" s="25">
        <v>49.77</v>
      </c>
      <c r="BU7" s="25" t="s">
        <v>99</v>
      </c>
      <c r="BV7" s="25" t="s">
        <v>99</v>
      </c>
      <c r="BW7" s="25" t="s">
        <v>99</v>
      </c>
      <c r="BX7" s="25">
        <v>51.1</v>
      </c>
      <c r="BY7" s="25">
        <v>51.76</v>
      </c>
      <c r="BZ7" s="25">
        <v>60.84</v>
      </c>
      <c r="CA7" s="25" t="s">
        <v>99</v>
      </c>
      <c r="CB7" s="25" t="s">
        <v>99</v>
      </c>
      <c r="CC7" s="25" t="s">
        <v>99</v>
      </c>
      <c r="CD7" s="25">
        <v>275.49</v>
      </c>
      <c r="CE7" s="25">
        <v>287.05</v>
      </c>
      <c r="CF7" s="25" t="s">
        <v>99</v>
      </c>
      <c r="CG7" s="25" t="s">
        <v>99</v>
      </c>
      <c r="CH7" s="25" t="s">
        <v>99</v>
      </c>
      <c r="CI7" s="25">
        <v>269.64</v>
      </c>
      <c r="CJ7" s="25">
        <v>276.18</v>
      </c>
      <c r="CK7" s="25">
        <v>272.95</v>
      </c>
      <c r="CL7" s="25" t="s">
        <v>99</v>
      </c>
      <c r="CM7" s="25" t="s">
        <v>99</v>
      </c>
      <c r="CN7" s="25" t="s">
        <v>99</v>
      </c>
      <c r="CO7" s="25">
        <v>74.22</v>
      </c>
      <c r="CP7" s="25">
        <v>73.08</v>
      </c>
      <c r="CQ7" s="25" t="s">
        <v>99</v>
      </c>
      <c r="CR7" s="25" t="s">
        <v>99</v>
      </c>
      <c r="CS7" s="25" t="s">
        <v>99</v>
      </c>
      <c r="CT7" s="25">
        <v>54.14</v>
      </c>
      <c r="CU7" s="25">
        <v>53.79</v>
      </c>
      <c r="CV7" s="25">
        <v>51.15</v>
      </c>
      <c r="CW7" s="25" t="s">
        <v>99</v>
      </c>
      <c r="CX7" s="25" t="s">
        <v>99</v>
      </c>
      <c r="CY7" s="25" t="s">
        <v>99</v>
      </c>
      <c r="CZ7" s="25">
        <v>55.2</v>
      </c>
      <c r="DA7" s="25">
        <v>55.77</v>
      </c>
      <c r="DB7" s="25" t="s">
        <v>99</v>
      </c>
      <c r="DC7" s="25" t="s">
        <v>99</v>
      </c>
      <c r="DD7" s="25" t="s">
        <v>99</v>
      </c>
      <c r="DE7" s="25">
        <v>76.239999999999995</v>
      </c>
      <c r="DF7" s="25">
        <v>73.81</v>
      </c>
      <c r="DG7" s="25">
        <v>74.540000000000006</v>
      </c>
      <c r="DH7" s="25" t="s">
        <v>99</v>
      </c>
      <c r="DI7" s="25" t="s">
        <v>99</v>
      </c>
      <c r="DJ7" s="25" t="s">
        <v>99</v>
      </c>
      <c r="DK7" s="25">
        <v>0</v>
      </c>
      <c r="DL7" s="25">
        <v>9.0500000000000007</v>
      </c>
      <c r="DM7" s="25" t="s">
        <v>99</v>
      </c>
      <c r="DN7" s="25" t="s">
        <v>99</v>
      </c>
      <c r="DO7" s="25" t="s">
        <v>99</v>
      </c>
      <c r="DP7" s="25">
        <v>31.44</v>
      </c>
      <c r="DQ7" s="25">
        <v>35.43</v>
      </c>
      <c r="DR7" s="25">
        <v>35.99</v>
      </c>
      <c r="DS7" s="25" t="s">
        <v>99</v>
      </c>
      <c r="DT7" s="25" t="s">
        <v>99</v>
      </c>
      <c r="DU7" s="25" t="s">
        <v>99</v>
      </c>
      <c r="DV7" s="25">
        <v>0</v>
      </c>
      <c r="DW7" s="25">
        <v>0</v>
      </c>
      <c r="DX7" s="25" t="s">
        <v>99</v>
      </c>
      <c r="DY7" s="25" t="s">
        <v>99</v>
      </c>
      <c r="DZ7" s="25" t="s">
        <v>99</v>
      </c>
      <c r="EA7" s="25">
        <v>10.78</v>
      </c>
      <c r="EB7" s="25">
        <v>11.16</v>
      </c>
      <c r="EC7" s="25">
        <v>17.28</v>
      </c>
      <c r="ED7" s="25" t="s">
        <v>99</v>
      </c>
      <c r="EE7" s="25" t="s">
        <v>99</v>
      </c>
      <c r="EF7" s="25" t="s">
        <v>99</v>
      </c>
      <c r="EG7" s="25">
        <v>0.06</v>
      </c>
      <c r="EH7" s="25">
        <v>0.21</v>
      </c>
      <c r="EI7" s="25" t="s">
        <v>99</v>
      </c>
      <c r="EJ7" s="25" t="s">
        <v>99</v>
      </c>
      <c r="EK7" s="25" t="s">
        <v>99</v>
      </c>
      <c r="EL7" s="25">
        <v>0.26</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2023-01-23T10:35:24Z</cp:lastPrinted>
  <dcterms:created xsi:type="dcterms:W3CDTF">2022-12-01T00:57:07Z</dcterms:created>
  <dcterms:modified xsi:type="dcterms:W3CDTF">2023-06-29T06:28:41Z</dcterms:modified>
  <cp:category/>
</cp:coreProperties>
</file>