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5_市町村課調査関係\06_経営比較分析\R2_公営企業に係る経営比較分析\村上市\"/>
    </mc:Choice>
  </mc:AlternateContent>
  <workbookProtection workbookAlgorithmName="SHA-512" workbookHashValue="xmoxqDrCLbQ3y0RLZ6ClfOx25ru7pt7HkM9o5Jx4OEfTvktq5/0LxW0edK2IimnxuXNAsBMDKndrU/kLtJ9b9g==" workbookSaltValue="C2BYsqEYlG5+0d5Vmecol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<sst xmlns="http://schemas.openxmlformats.org/spreadsheetml/2006/main" count="319" uniqueCount="119">
  <si>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</si>
  <si>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</si>
  <si>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</si>
  <si>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</si>
  <si>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</si>
  <si>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</si>
  <si>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</si>
  <si>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</si>
  <si>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</si>
  <si>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</si>
  <si>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</si>
  <si>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</si>
  <si>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</si>
  <si>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</si>
  <si>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</si>
  <si>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</si>
  <si>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</si>
  <si>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</si>
  <si>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</si>
  <si>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</si>
  <si>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</si>
  <si>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</si>
  <si>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</si>
  <si>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</si>
  <si>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</si>
  <si>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</si>
  <si>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</si>
  <si>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</si>
  <si>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</si>
  <si>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</si>
  <si>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</si>
  <si>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</si>
  <si>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</si>
  <si>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</si>
  <si>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</si>
  <si>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</si>
  <si>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</si>
  <si>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</si>
  <si>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</si>
  <si>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</si>
  <si>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</si>
  <si>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</si>
  <si>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</si>
  <si>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</si>
  <si>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</si>
  <si>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</si>
  <si>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</si>
  <si>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</si>
  <si>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</si>
  <si>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</si>
  <si>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</si>
  <si>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</si>
  <si>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</si>
  <si>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</si>
  <si>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</si>
  <si>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</si>
  <si>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</si>
  <si>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</si>
  <si>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</si>
  <si>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</si>
  <si>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</si>
  <si>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</si>
  <si>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</si>
  <si>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</si>
  <si>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</si>
  <si>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</si>
  <si>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</si>
  <si>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</si>
  <si>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</si>
  <si>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</si>
  <si>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</si>
  <si>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</si>
  <si>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</si>
  <si>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</si>
  <si>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</si>
  <si>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</si>
  <si>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</si>
  <si>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</si>
  <si>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</si>
  <si>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</si>
  <si>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</si>
  <si>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</si>
  <si>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</si>
  <si>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</si>
  <si>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</si>
  <si>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</si>
  <si>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</si>
  <si>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</si>
  <si>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</si>
  <si>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</si>
  <si>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</si>
  <si>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</si>
  <si>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</si>
  <si>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</si>
  <si>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</si>
  <si>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</si>
  <si>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</si>
  <si>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</si>
  <si>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</si>
  <si>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</si>
  <si>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</si>
  <si>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</si>
  <si>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</si>
  <si>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</si>
  <si>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</si>
  <si>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</si>
  <si>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</si>
  <si>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</si>
  <si>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</si>
  <si>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</si>
  <si>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</si>
  <si>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</si>
  <si>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</si>
  <si>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</si>
  <si>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</si>
  <si>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</si>
  <si>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・令和2年度は、地方公営企業法適用後の決算初年度の数値である。平成28年度に策定した経営戦略については、法適用後の経営戦略として見直しを図る必要がある。
・先送りしていた料金改定については、令和4年6月から実施する予定であるが、赤字補填分については、基準外繰入金として受入れしており、一般会計からの繰入依存率が高い。引き続き、上下水道事業審議会において、経営分析を図りながら、適正な料金水準を協議するとともに、経営の健全化を図る必要がある。
</t>
    <rPh sb="25" eb="27">
      <t>スウチ</t>
    </rPh>
    <rPh sb="52" eb="53">
      <t>ホウ</t>
    </rPh>
    <rPh sb="53" eb="55">
      <t>テキヨウ</t>
    </rPh>
    <rPh sb="55" eb="56">
      <t>ゴ</t>
    </rPh>
    <rPh sb="64" eb="66">
      <t>ミナオ</t>
    </rPh>
    <rPh sb="68" eb="69">
      <t>ハカ</t>
    </rPh>
    <rPh sb="70" eb="72">
      <t>ヒツヨウ</t>
    </rPh>
    <rPh sb="79" eb="80">
      <t>サキ</t>
    </rPh>
    <rPh sb="80" eb="81">
      <t>オク</t>
    </rPh>
    <rPh sb="115" eb="117">
      <t>アカジ</t>
    </rPh>
    <rPh sb="117" eb="119">
      <t>ホテン</t>
    </rPh>
    <rPh sb="119" eb="120">
      <t>ブン</t>
    </rPh>
    <rPh sb="159" eb="160">
      <t>ヒ</t>
    </rPh>
    <rPh sb="161" eb="162">
      <t>ツヅ</t>
    </rPh>
    <rPh sb="168" eb="170">
      <t>ジギョウ</t>
    </rPh>
    <rPh sb="194" eb="196">
      <t>スイジュン</t>
    </rPh>
    <rPh sb="197" eb="199">
      <t>キョウギ</t>
    </rPh>
    <phoneticPr fontId="4"/>
  </si>
  <si>
    <t xml:space="preserve">・類似団体、全国平均と比較し老朽化が進んでいないように見えるが、これは、法適用時に元年度末の固定資産償却未済高を事業開始時の取得資産としたことによる。実態も法定耐用年数を経過した管渠はなく、老朽化に伴う更新対象工事は実施していない現状であるが、各施設の整備年度が集中していることから更新時期も重なるため、村上市農業集落排水施設最適整備構想に基づき、処理場等の設備の改築更新及び耐震化を実施するなど、更新需要の平準化を図っている。
</t>
    <rPh sb="152" eb="154">
      <t>ムラカミ</t>
    </rPh>
    <rPh sb="154" eb="155">
      <t>シ</t>
    </rPh>
    <rPh sb="155" eb="157">
      <t>ノウギョウ</t>
    </rPh>
    <rPh sb="157" eb="159">
      <t>シュウラク</t>
    </rPh>
    <rPh sb="159" eb="161">
      <t>ハイスイ</t>
    </rPh>
    <rPh sb="161" eb="163">
      <t>シセツ</t>
    </rPh>
    <rPh sb="163" eb="165">
      <t>サイテキ</t>
    </rPh>
    <rPh sb="165" eb="167">
      <t>セイビ</t>
    </rPh>
    <rPh sb="167" eb="169">
      <t>コウソウ</t>
    </rPh>
    <rPh sb="170" eb="171">
      <t>モト</t>
    </rPh>
    <rPh sb="174" eb="177">
      <t>ショリジョウ</t>
    </rPh>
    <rPh sb="176" eb="177">
      <t>ジョウ</t>
    </rPh>
    <rPh sb="177" eb="178">
      <t>トウ</t>
    </rPh>
    <phoneticPr fontId="4"/>
  </si>
  <si>
    <t xml:space="preserve">・経常収支比率は、一般会計からの繰入金により、100%を上回っているものの、経費回収率については、64.67%と低く、汚水処理費を使用料で賄えていない状況にある。加えて、新型コロナウイルスの経済支援対策として、料金値上げを延期したことにより、使用料が減収となったことも起因している。
・広大な行政エリアに集落が点在している地理的条件であるため、多くの処理場施設を保有している。施設の老朽化に伴い、一斉に更新時期を迎えており、維持管理コストが膨大となるため、有収水量を確保し、汚水処理費の削減に努めていく必要がある。
・施設利用率が類似団体平均と比較して低い水準であり、施設によっては40％もの差がある。オーバースペックと考えられる施設については、今後下水道処理区の統廃合も含めて検討を進める必要がある。
・水洗化率については、1.16ポイントの上昇に留まり、類似団体と比較して低い状況にある。人口減少や高齢化の進行などから下水道への接続が伸び悩んでいると考えられるが、個別訪問や排水設備融資の活用等による接続の促進など、普及・啓発活動の取組を強化していく必要がある。
</t>
    <rPh sb="1" eb="3">
      <t>ケイジョウ</t>
    </rPh>
    <rPh sb="3" eb="5">
      <t>シュウシ</t>
    </rPh>
    <rPh sb="5" eb="7">
      <t>ヒリツ</t>
    </rPh>
    <rPh sb="9" eb="11">
      <t>イッパン</t>
    </rPh>
    <rPh sb="11" eb="13">
      <t>カイケイ</t>
    </rPh>
    <rPh sb="16" eb="18">
      <t>クリイレ</t>
    </rPh>
    <rPh sb="18" eb="19">
      <t>キン</t>
    </rPh>
    <rPh sb="28" eb="30">
      <t>ウワマワ</t>
    </rPh>
    <rPh sb="38" eb="40">
      <t>ケイヒ</t>
    </rPh>
    <rPh sb="40" eb="42">
      <t>カイシュウ</t>
    </rPh>
    <rPh sb="42" eb="43">
      <t>リツ</t>
    </rPh>
    <rPh sb="56" eb="57">
      <t>ヒク</t>
    </rPh>
    <rPh sb="59" eb="61">
      <t>オスイ</t>
    </rPh>
    <rPh sb="61" eb="63">
      <t>ショリ</t>
    </rPh>
    <rPh sb="63" eb="64">
      <t>ヒ</t>
    </rPh>
    <rPh sb="65" eb="68">
      <t>シヨウリョウ</t>
    </rPh>
    <rPh sb="69" eb="70">
      <t>マカナ</t>
    </rPh>
    <rPh sb="75" eb="77">
      <t>ジョウキョウ</t>
    </rPh>
    <rPh sb="81" eb="82">
      <t>クワ</t>
    </rPh>
    <rPh sb="134" eb="136">
      <t>キイン</t>
    </rPh>
    <rPh sb="144" eb="146">
      <t>コウダイ</t>
    </rPh>
    <rPh sb="153" eb="155">
      <t>シュウラク</t>
    </rPh>
    <rPh sb="156" eb="158">
      <t>テンザイ</t>
    </rPh>
    <rPh sb="173" eb="174">
      <t>オオ</t>
    </rPh>
    <rPh sb="176" eb="179">
      <t>ショリジョウ</t>
    </rPh>
    <rPh sb="179" eb="181">
      <t>シセツ</t>
    </rPh>
    <rPh sb="182" eb="184">
      <t>ホユウ</t>
    </rPh>
    <rPh sb="189" eb="191">
      <t>シセツ</t>
    </rPh>
    <rPh sb="192" eb="195">
      <t>ロウキュウカ</t>
    </rPh>
    <rPh sb="196" eb="197">
      <t>トモナ</t>
    </rPh>
    <rPh sb="199" eb="201">
      <t>イッセイ</t>
    </rPh>
    <rPh sb="202" eb="204">
      <t>コウシン</t>
    </rPh>
    <rPh sb="204" eb="206">
      <t>ジキ</t>
    </rPh>
    <rPh sb="207" eb="208">
      <t>ムカ</t>
    </rPh>
    <rPh sb="221" eb="223">
      <t>ボウダイ</t>
    </rPh>
    <rPh sb="229" eb="231">
      <t>ユウシュウ</t>
    </rPh>
    <rPh sb="231" eb="233">
      <t>スイリョウ</t>
    </rPh>
    <rPh sb="234" eb="236">
      <t>カクホ</t>
    </rPh>
    <rPh sb="238" eb="240">
      <t>オスイ</t>
    </rPh>
    <rPh sb="240" eb="242">
      <t>ショリ</t>
    </rPh>
    <rPh sb="242" eb="243">
      <t>ヒ</t>
    </rPh>
    <rPh sb="244" eb="246">
      <t>サクゲン</t>
    </rPh>
    <rPh sb="247" eb="248">
      <t>ツト</t>
    </rPh>
    <rPh sb="252" eb="254">
      <t>ヒツヨウ</t>
    </rPh>
    <rPh sb="378" eb="379">
      <t>トド</t>
    </rPh>
    <rPh sb="399" eb="401">
      <t>ジンコウ</t>
    </rPh>
    <rPh sb="401" eb="403">
      <t>ゲンショウ</t>
    </rPh>
    <rPh sb="404" eb="407">
      <t>コウレイカ</t>
    </rPh>
    <rPh sb="408" eb="410">
      <t>シンコウ</t>
    </rPh>
    <rPh sb="414" eb="417">
      <t>ゲスイドウ</t>
    </rPh>
    <rPh sb="422" eb="423">
      <t>ノ</t>
    </rPh>
    <rPh sb="424" eb="425">
      <t>ナヤ</t>
    </rPh>
    <rPh sb="430" eb="43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</si>
</sst>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EDC-4F13-820B-6B24D616044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8EDC-4F13-820B-6B24D616044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48.48</c:v>
                </c:pt>
              </c:numCache>
            </c:numRef>
          </c:val>
          <c:extLst>
            <c:ext xmlns:c16="http://schemas.microsoft.com/office/drawing/2014/chart" uri="{C3380CC4-5D6E-409C-BE32-E72D297353CC}">
              <c16:uniqueId val="{00000000-72D0-4667-8C07-11F58941255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55.26</c:v>
                </c:pt>
              </c:numCache>
            </c:numRef>
          </c:val>
          <c:smooth val="0"/>
          <c:extLst>
            <c:ext xmlns:c16="http://schemas.microsoft.com/office/drawing/2014/chart" uri="{C3380CC4-5D6E-409C-BE32-E72D297353CC}">
              <c16:uniqueId val="{00000001-72D0-4667-8C07-11F58941255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86.11</c:v>
                </c:pt>
              </c:numCache>
            </c:numRef>
          </c:val>
          <c:extLst>
            <c:ext xmlns:c16="http://schemas.microsoft.com/office/drawing/2014/chart" uri="{C3380CC4-5D6E-409C-BE32-E72D297353CC}">
              <c16:uniqueId val="{00000000-78A3-4601-8738-0598A28287F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90.52</c:v>
                </c:pt>
              </c:numCache>
            </c:numRef>
          </c:val>
          <c:smooth val="0"/>
          <c:extLst>
            <c:ext xmlns:c16="http://schemas.microsoft.com/office/drawing/2014/chart" uri="{C3380CC4-5D6E-409C-BE32-E72D297353CC}">
              <c16:uniqueId val="{00000001-78A3-4601-8738-0598A28287F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101.57</c:v>
                </c:pt>
              </c:numCache>
            </c:numRef>
          </c:val>
          <c:extLst>
            <c:ext xmlns:c16="http://schemas.microsoft.com/office/drawing/2014/chart" uri="{C3380CC4-5D6E-409C-BE32-E72D297353CC}">
              <c16:uniqueId val="{00000000-994F-4214-BD6F-8AFEDDC2008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103.09</c:v>
                </c:pt>
              </c:numCache>
            </c:numRef>
          </c:val>
          <c:smooth val="0"/>
          <c:extLst>
            <c:ext xmlns:c16="http://schemas.microsoft.com/office/drawing/2014/chart" uri="{C3380CC4-5D6E-409C-BE32-E72D297353CC}">
              <c16:uniqueId val="{00000001-994F-4214-BD6F-8AFEDDC2008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3.58</c:v>
                </c:pt>
              </c:numCache>
            </c:numRef>
          </c:val>
          <c:extLst>
            <c:ext xmlns:c16="http://schemas.microsoft.com/office/drawing/2014/chart" uri="{C3380CC4-5D6E-409C-BE32-E72D297353CC}">
              <c16:uniqueId val="{00000000-1A11-49A1-98EB-28BC3A592DA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1A11-49A1-98EB-28BC3A592DA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010-488F-898E-F1F459EF1ED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010-488F-898E-F1F459EF1ED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F00-467B-80CA-A40B5BC1872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101.24</c:v>
                </c:pt>
              </c:numCache>
            </c:numRef>
          </c:val>
          <c:smooth val="0"/>
          <c:extLst>
            <c:ext xmlns:c16="http://schemas.microsoft.com/office/drawing/2014/chart" uri="{C3380CC4-5D6E-409C-BE32-E72D297353CC}">
              <c16:uniqueId val="{00000001-3F00-467B-80CA-A40B5BC1872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18.04</c:v>
                </c:pt>
              </c:numCache>
            </c:numRef>
          </c:val>
          <c:extLst>
            <c:ext xmlns:c16="http://schemas.microsoft.com/office/drawing/2014/chart" uri="{C3380CC4-5D6E-409C-BE32-E72D297353CC}">
              <c16:uniqueId val="{00000000-A67C-4EFF-9693-380FCE398FC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37.24</c:v>
                </c:pt>
              </c:numCache>
            </c:numRef>
          </c:val>
          <c:smooth val="0"/>
          <c:extLst>
            <c:ext xmlns:c16="http://schemas.microsoft.com/office/drawing/2014/chart" uri="{C3380CC4-5D6E-409C-BE32-E72D297353CC}">
              <c16:uniqueId val="{00000001-A67C-4EFF-9693-380FCE398FC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0A7-4998-8755-BD426C91FE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783.8</c:v>
                </c:pt>
              </c:numCache>
            </c:numRef>
          </c:val>
          <c:smooth val="0"/>
          <c:extLst>
            <c:ext xmlns:c16="http://schemas.microsoft.com/office/drawing/2014/chart" uri="{C3380CC4-5D6E-409C-BE32-E72D297353CC}">
              <c16:uniqueId val="{00000001-70A7-4998-8755-BD426C91FE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64.67</c:v>
                </c:pt>
              </c:numCache>
            </c:numRef>
          </c:val>
          <c:extLst>
            <c:ext xmlns:c16="http://schemas.microsoft.com/office/drawing/2014/chart" uri="{C3380CC4-5D6E-409C-BE32-E72D297353CC}">
              <c16:uniqueId val="{00000000-5EB4-46BD-9031-2145F1A018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68.11</c:v>
                </c:pt>
              </c:numCache>
            </c:numRef>
          </c:val>
          <c:smooth val="0"/>
          <c:extLst>
            <c:ext xmlns:c16="http://schemas.microsoft.com/office/drawing/2014/chart" uri="{C3380CC4-5D6E-409C-BE32-E72D297353CC}">
              <c16:uniqueId val="{00000001-5EB4-46BD-9031-2145F1A018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253.42</c:v>
                </c:pt>
              </c:numCache>
            </c:numRef>
          </c:val>
          <c:extLst>
            <c:ext xmlns:c16="http://schemas.microsoft.com/office/drawing/2014/chart" uri="{C3380CC4-5D6E-409C-BE32-E72D297353CC}">
              <c16:uniqueId val="{00000000-3E23-4EEC-A452-A441CFF7450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222.41</c:v>
                </c:pt>
              </c:numCache>
            </c:numRef>
          </c:val>
          <c:smooth val="0"/>
          <c:extLst>
            <c:ext xmlns:c16="http://schemas.microsoft.com/office/drawing/2014/chart" uri="{C3380CC4-5D6E-409C-BE32-E72D297353CC}">
              <c16:uniqueId val="{00000001-3E23-4EEC-A452-A441CFF7450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村上市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58238</v>
      </c>
      <c r="AM8" s="69"/>
      <c r="AN8" s="69"/>
      <c r="AO8" s="69"/>
      <c r="AP8" s="69"/>
      <c r="AQ8" s="69"/>
      <c r="AR8" s="69"/>
      <c r="AS8" s="69"/>
      <c r="AT8" s="68">
        <f>データ!T6</f>
        <v>1174.17</v>
      </c>
      <c r="AU8" s="68"/>
      <c r="AV8" s="68"/>
      <c r="AW8" s="68"/>
      <c r="AX8" s="68"/>
      <c r="AY8" s="68"/>
      <c r="AZ8" s="68"/>
      <c r="BA8" s="68"/>
      <c r="BB8" s="68">
        <f>データ!U6</f>
        <v>49.6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56.86</v>
      </c>
      <c r="J10" s="68"/>
      <c r="K10" s="68"/>
      <c r="L10" s="68"/>
      <c r="M10" s="68"/>
      <c r="N10" s="68"/>
      <c r="O10" s="68"/>
      <c r="P10" s="68">
        <f>データ!P6</f>
        <v>18.97</v>
      </c>
      <c r="Q10" s="68"/>
      <c r="R10" s="68"/>
      <c r="S10" s="68"/>
      <c r="T10" s="68"/>
      <c r="U10" s="68"/>
      <c r="V10" s="68"/>
      <c r="W10" s="68">
        <f>データ!Q6</f>
        <v>96.51</v>
      </c>
      <c r="X10" s="68"/>
      <c r="Y10" s="68"/>
      <c r="Z10" s="68"/>
      <c r="AA10" s="68"/>
      <c r="AB10" s="68"/>
      <c r="AC10" s="68"/>
      <c r="AD10" s="69">
        <f>データ!R6</f>
        <v>3487</v>
      </c>
      <c r="AE10" s="69"/>
      <c r="AF10" s="69"/>
      <c r="AG10" s="69"/>
      <c r="AH10" s="69"/>
      <c r="AI10" s="69"/>
      <c r="AJ10" s="69"/>
      <c r="AK10" s="2"/>
      <c r="AL10" s="69">
        <f>データ!V6</f>
        <v>10971</v>
      </c>
      <c r="AM10" s="69"/>
      <c r="AN10" s="69"/>
      <c r="AO10" s="69"/>
      <c r="AP10" s="69"/>
      <c r="AQ10" s="69"/>
      <c r="AR10" s="69"/>
      <c r="AS10" s="69"/>
      <c r="AT10" s="68">
        <f>データ!W6</f>
        <v>6.17</v>
      </c>
      <c r="AU10" s="68"/>
      <c r="AV10" s="68"/>
      <c r="AW10" s="68"/>
      <c r="AX10" s="68"/>
      <c r="AY10" s="68"/>
      <c r="AZ10" s="68"/>
      <c r="BA10" s="68"/>
      <c r="BB10" s="68">
        <f>データ!X6</f>
        <v>1778.12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EVwULNbGx+FMtaYzq47OrOkwIF3fwhyd8PjmPeYBnsYeE5csrkPOvnjlt+t+oZL74jamzKcL4PwMxbpBJd673w==" saltValue="eKay6kpgHxlvHHNYmb31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152129</v>
      </c>
      <c r="D6" s="33">
        <f t="shared" si="3"/>
        <v>46</v>
      </c>
      <c r="E6" s="33">
        <f t="shared" si="3"/>
        <v>17</v>
      </c>
      <c r="F6" s="33">
        <f t="shared" si="3"/>
        <v>5</v>
      </c>
      <c r="G6" s="33">
        <f t="shared" si="3"/>
        <v>0</v>
      </c>
      <c r="H6" s="33" t="str">
        <f t="shared" si="3"/>
        <v>新潟県　村上市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56.86</v>
      </c>
      <c r="P6" s="34">
        <f t="shared" si="3"/>
        <v>18.97</v>
      </c>
      <c r="Q6" s="34">
        <f t="shared" si="3"/>
        <v>96.51</v>
      </c>
      <c r="R6" s="34">
        <f t="shared" si="3"/>
        <v>3487</v>
      </c>
      <c r="S6" s="34">
        <f t="shared" si="3"/>
        <v>58238</v>
      </c>
      <c r="T6" s="34">
        <f t="shared" si="3"/>
        <v>1174.17</v>
      </c>
      <c r="U6" s="34">
        <f t="shared" si="3"/>
        <v>49.6</v>
      </c>
      <c r="V6" s="34">
        <f t="shared" si="3"/>
        <v>10971</v>
      </c>
      <c r="W6" s="34">
        <f t="shared" si="3"/>
        <v>6.17</v>
      </c>
      <c r="X6" s="34">
        <f t="shared" si="3"/>
        <v>1778.12</v>
      </c>
      <c r="Y6" s="35" t="str">
        <f>IF(Y7="",NA(),Y7)</f>
        <v>-</v>
      </c>
      <c r="Z6" s="35" t="str">
        <f t="shared" ref="Z6:AH6" si="4">IF(Z7="",NA(),Z7)</f>
        <v>-</v>
      </c>
      <c r="AA6" s="35" t="str">
        <f t="shared" si="4"/>
        <v>-</v>
      </c>
      <c r="AB6" s="35" t="str">
        <f t="shared" si="4"/>
        <v>-</v>
      </c>
      <c r="AC6" s="35">
        <f t="shared" si="4"/>
        <v>101.57</v>
      </c>
      <c r="AD6" s="35" t="str">
        <f t="shared" si="4"/>
        <v>-</v>
      </c>
      <c r="AE6" s="35" t="str">
        <f t="shared" si="4"/>
        <v>-</v>
      </c>
      <c r="AF6" s="35" t="str">
        <f t="shared" si="4"/>
        <v>-</v>
      </c>
      <c r="AG6" s="35" t="str">
        <f t="shared" si="4"/>
        <v>-</v>
      </c>
      <c r="AH6" s="35">
        <f t="shared" si="4"/>
        <v>103.09</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101.24</v>
      </c>
      <c r="AT6" s="34" t="str">
        <f>IF(AT7="","",IF(AT7="-","【-】","【"&amp;SUBSTITUTE(TEXT(AT7,"#,##0.00"),"-","△")&amp;"】"))</f>
        <v>【121.19】</v>
      </c>
      <c r="AU6" s="35" t="str">
        <f>IF(AU7="",NA(),AU7)</f>
        <v>-</v>
      </c>
      <c r="AV6" s="35" t="str">
        <f t="shared" ref="AV6:BD6" si="6">IF(AV7="",NA(),AV7)</f>
        <v>-</v>
      </c>
      <c r="AW6" s="35" t="str">
        <f t="shared" si="6"/>
        <v>-</v>
      </c>
      <c r="AX6" s="35" t="str">
        <f t="shared" si="6"/>
        <v>-</v>
      </c>
      <c r="AY6" s="35">
        <f t="shared" si="6"/>
        <v>18.04</v>
      </c>
      <c r="AZ6" s="35" t="str">
        <f t="shared" si="6"/>
        <v>-</v>
      </c>
      <c r="BA6" s="35" t="str">
        <f t="shared" si="6"/>
        <v>-</v>
      </c>
      <c r="BB6" s="35" t="str">
        <f t="shared" si="6"/>
        <v>-</v>
      </c>
      <c r="BC6" s="35" t="str">
        <f t="shared" si="6"/>
        <v>-</v>
      </c>
      <c r="BD6" s="35">
        <f t="shared" si="6"/>
        <v>37.24</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783.8</v>
      </c>
      <c r="BP6" s="34" t="str">
        <f>IF(BP7="","",IF(BP7="-","【-】","【"&amp;SUBSTITUTE(TEXT(BP7,"#,##0.00"),"-","△")&amp;"】"))</f>
        <v>【832.52】</v>
      </c>
      <c r="BQ6" s="35" t="str">
        <f>IF(BQ7="",NA(),BQ7)</f>
        <v>-</v>
      </c>
      <c r="BR6" s="35" t="str">
        <f t="shared" ref="BR6:BZ6" si="8">IF(BR7="",NA(),BR7)</f>
        <v>-</v>
      </c>
      <c r="BS6" s="35" t="str">
        <f t="shared" si="8"/>
        <v>-</v>
      </c>
      <c r="BT6" s="35" t="str">
        <f t="shared" si="8"/>
        <v>-</v>
      </c>
      <c r="BU6" s="35">
        <f t="shared" si="8"/>
        <v>64.67</v>
      </c>
      <c r="BV6" s="35" t="str">
        <f t="shared" si="8"/>
        <v>-</v>
      </c>
      <c r="BW6" s="35" t="str">
        <f t="shared" si="8"/>
        <v>-</v>
      </c>
      <c r="BX6" s="35" t="str">
        <f t="shared" si="8"/>
        <v>-</v>
      </c>
      <c r="BY6" s="35" t="str">
        <f t="shared" si="8"/>
        <v>-</v>
      </c>
      <c r="BZ6" s="35">
        <f t="shared" si="8"/>
        <v>68.11</v>
      </c>
      <c r="CA6" s="34" t="str">
        <f>IF(CA7="","",IF(CA7="-","【-】","【"&amp;SUBSTITUTE(TEXT(CA7,"#,##0.00"),"-","△")&amp;"】"))</f>
        <v>【60.94】</v>
      </c>
      <c r="CB6" s="35" t="str">
        <f>IF(CB7="",NA(),CB7)</f>
        <v>-</v>
      </c>
      <c r="CC6" s="35" t="str">
        <f t="shared" ref="CC6:CK6" si="9">IF(CC7="",NA(),CC7)</f>
        <v>-</v>
      </c>
      <c r="CD6" s="35" t="str">
        <f t="shared" si="9"/>
        <v>-</v>
      </c>
      <c r="CE6" s="35" t="str">
        <f t="shared" si="9"/>
        <v>-</v>
      </c>
      <c r="CF6" s="35">
        <f t="shared" si="9"/>
        <v>253.42</v>
      </c>
      <c r="CG6" s="35" t="str">
        <f t="shared" si="9"/>
        <v>-</v>
      </c>
      <c r="CH6" s="35" t="str">
        <f t="shared" si="9"/>
        <v>-</v>
      </c>
      <c r="CI6" s="35" t="str">
        <f t="shared" si="9"/>
        <v>-</v>
      </c>
      <c r="CJ6" s="35" t="str">
        <f t="shared" si="9"/>
        <v>-</v>
      </c>
      <c r="CK6" s="35">
        <f t="shared" si="9"/>
        <v>222.41</v>
      </c>
      <c r="CL6" s="34" t="str">
        <f>IF(CL7="","",IF(CL7="-","【-】","【"&amp;SUBSTITUTE(TEXT(CL7,"#,##0.00"),"-","△")&amp;"】"))</f>
        <v>【253.04】</v>
      </c>
      <c r="CM6" s="35" t="str">
        <f>IF(CM7="",NA(),CM7)</f>
        <v>-</v>
      </c>
      <c r="CN6" s="35" t="str">
        <f t="shared" ref="CN6:CV6" si="10">IF(CN7="",NA(),CN7)</f>
        <v>-</v>
      </c>
      <c r="CO6" s="35" t="str">
        <f t="shared" si="10"/>
        <v>-</v>
      </c>
      <c r="CP6" s="35" t="str">
        <f t="shared" si="10"/>
        <v>-</v>
      </c>
      <c r="CQ6" s="35">
        <f t="shared" si="10"/>
        <v>48.48</v>
      </c>
      <c r="CR6" s="35" t="str">
        <f t="shared" si="10"/>
        <v>-</v>
      </c>
      <c r="CS6" s="35" t="str">
        <f t="shared" si="10"/>
        <v>-</v>
      </c>
      <c r="CT6" s="35" t="str">
        <f t="shared" si="10"/>
        <v>-</v>
      </c>
      <c r="CU6" s="35" t="str">
        <f t="shared" si="10"/>
        <v>-</v>
      </c>
      <c r="CV6" s="35">
        <f t="shared" si="10"/>
        <v>55.26</v>
      </c>
      <c r="CW6" s="34" t="str">
        <f>IF(CW7="","",IF(CW7="-","【-】","【"&amp;SUBSTITUTE(TEXT(CW7,"#,##0.00"),"-","△")&amp;"】"))</f>
        <v>【54.84】</v>
      </c>
      <c r="CX6" s="35" t="str">
        <f>IF(CX7="",NA(),CX7)</f>
        <v>-</v>
      </c>
      <c r="CY6" s="35" t="str">
        <f t="shared" ref="CY6:DG6" si="11">IF(CY7="",NA(),CY7)</f>
        <v>-</v>
      </c>
      <c r="CZ6" s="35" t="str">
        <f t="shared" si="11"/>
        <v>-</v>
      </c>
      <c r="DA6" s="35" t="str">
        <f t="shared" si="11"/>
        <v>-</v>
      </c>
      <c r="DB6" s="35">
        <f t="shared" si="11"/>
        <v>86.11</v>
      </c>
      <c r="DC6" s="35" t="str">
        <f t="shared" si="11"/>
        <v>-</v>
      </c>
      <c r="DD6" s="35" t="str">
        <f t="shared" si="11"/>
        <v>-</v>
      </c>
      <c r="DE6" s="35" t="str">
        <f t="shared" si="11"/>
        <v>-</v>
      </c>
      <c r="DF6" s="35" t="str">
        <f t="shared" si="11"/>
        <v>-</v>
      </c>
      <c r="DG6" s="35">
        <f t="shared" si="11"/>
        <v>90.52</v>
      </c>
      <c r="DH6" s="34" t="str">
        <f>IF(DH7="","",IF(DH7="-","【-】","【"&amp;SUBSTITUTE(TEXT(DH7,"#,##0.00"),"-","△")&amp;"】"))</f>
        <v>【86.60】</v>
      </c>
      <c r="DI6" s="35" t="str">
        <f>IF(DI7="",NA(),DI7)</f>
        <v>-</v>
      </c>
      <c r="DJ6" s="35" t="str">
        <f t="shared" ref="DJ6:DR6" si="12">IF(DJ7="",NA(),DJ7)</f>
        <v>-</v>
      </c>
      <c r="DK6" s="35" t="str">
        <f t="shared" si="12"/>
        <v>-</v>
      </c>
      <c r="DL6" s="35" t="str">
        <f t="shared" si="12"/>
        <v>-</v>
      </c>
      <c r="DM6" s="35">
        <f t="shared" si="12"/>
        <v>3.58</v>
      </c>
      <c r="DN6" s="35" t="str">
        <f t="shared" si="12"/>
        <v>-</v>
      </c>
      <c r="DO6" s="35" t="str">
        <f t="shared" si="12"/>
        <v>-</v>
      </c>
      <c r="DP6" s="35" t="str">
        <f t="shared" si="12"/>
        <v>-</v>
      </c>
      <c r="DQ6" s="35" t="str">
        <f t="shared" si="12"/>
        <v>-</v>
      </c>
      <c r="DR6" s="35">
        <f t="shared" si="12"/>
        <v>24.8</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【0.16】</v>
      </c>
    </row>
    <row r="7" spans="1:148" s="36" customFormat="1" x14ac:dyDescent="0.15">
      <c r="A7" s="28"/>
      <c r="B7" s="37">
        <v>2020</v>
      </c>
      <c r="C7" s="37">
        <v>152129</v>
      </c>
      <c r="D7" s="37">
        <v>46</v>
      </c>
      <c r="E7" s="37">
        <v>17</v>
      </c>
      <c r="F7" s="37">
        <v>5</v>
      </c>
      <c r="G7" s="37">
        <v>0</v>
      </c>
      <c r="H7" s="37" t="s">
        <v>96</v>
      </c>
      <c r="I7" s="37" t="s">
        <v>97</v>
      </c>
      <c r="J7" s="37" t="s">
        <v>98</v>
      </c>
      <c r="K7" s="37" t="s">
        <v>99</v>
      </c>
      <c r="L7" s="37" t="s">
        <v>100</v>
      </c>
      <c r="M7" s="37" t="s">
        <v>101</v>
      </c>
      <c r="N7" s="38" t="s">
        <v>102</v>
      </c>
      <c r="O7" s="38">
        <v>56.86</v>
      </c>
      <c r="P7" s="38">
        <v>18.97</v>
      </c>
      <c r="Q7" s="38">
        <v>96.51</v>
      </c>
      <c r="R7" s="38">
        <v>3487</v>
      </c>
      <c r="S7" s="38">
        <v>58238</v>
      </c>
      <c r="T7" s="38">
        <v>1174.17</v>
      </c>
      <c r="U7" s="38">
        <v>49.6</v>
      </c>
      <c r="V7" s="38">
        <v>10971</v>
      </c>
      <c r="W7" s="38">
        <v>6.17</v>
      </c>
      <c r="X7" s="38">
        <v>1778.12</v>
      </c>
      <c r="Y7" s="38" t="s">
        <v>102</v>
      </c>
      <c r="Z7" s="38" t="s">
        <v>102</v>
      </c>
      <c r="AA7" s="38" t="s">
        <v>102</v>
      </c>
      <c r="AB7" s="38" t="s">
        <v>102</v>
      </c>
      <c r="AC7" s="38">
        <v>101.57</v>
      </c>
      <c r="AD7" s="38" t="s">
        <v>102</v>
      </c>
      <c r="AE7" s="38" t="s">
        <v>102</v>
      </c>
      <c r="AF7" s="38" t="s">
        <v>102</v>
      </c>
      <c r="AG7" s="38" t="s">
        <v>102</v>
      </c>
      <c r="AH7" s="38">
        <v>103.09</v>
      </c>
      <c r="AI7" s="38">
        <v>104.99</v>
      </c>
      <c r="AJ7" s="38" t="s">
        <v>102</v>
      </c>
      <c r="AK7" s="38" t="s">
        <v>102</v>
      </c>
      <c r="AL7" s="38" t="s">
        <v>102</v>
      </c>
      <c r="AM7" s="38" t="s">
        <v>102</v>
      </c>
      <c r="AN7" s="38">
        <v>0</v>
      </c>
      <c r="AO7" s="38" t="s">
        <v>102</v>
      </c>
      <c r="AP7" s="38" t="s">
        <v>102</v>
      </c>
      <c r="AQ7" s="38" t="s">
        <v>102</v>
      </c>
      <c r="AR7" s="38" t="s">
        <v>102</v>
      </c>
      <c r="AS7" s="38">
        <v>101.24</v>
      </c>
      <c r="AT7" s="38">
        <v>121.19</v>
      </c>
      <c r="AU7" s="38" t="s">
        <v>102</v>
      </c>
      <c r="AV7" s="38" t="s">
        <v>102</v>
      </c>
      <c r="AW7" s="38" t="s">
        <v>102</v>
      </c>
      <c r="AX7" s="38" t="s">
        <v>102</v>
      </c>
      <c r="AY7" s="38">
        <v>18.04</v>
      </c>
      <c r="AZ7" s="38" t="s">
        <v>102</v>
      </c>
      <c r="BA7" s="38" t="s">
        <v>102</v>
      </c>
      <c r="BB7" s="38" t="s">
        <v>102</v>
      </c>
      <c r="BC7" s="38" t="s">
        <v>102</v>
      </c>
      <c r="BD7" s="38">
        <v>37.24</v>
      </c>
      <c r="BE7" s="38">
        <v>32.799999999999997</v>
      </c>
      <c r="BF7" s="38" t="s">
        <v>102</v>
      </c>
      <c r="BG7" s="38" t="s">
        <v>102</v>
      </c>
      <c r="BH7" s="38" t="s">
        <v>102</v>
      </c>
      <c r="BI7" s="38" t="s">
        <v>102</v>
      </c>
      <c r="BJ7" s="38">
        <v>0</v>
      </c>
      <c r="BK7" s="38" t="s">
        <v>102</v>
      </c>
      <c r="BL7" s="38" t="s">
        <v>102</v>
      </c>
      <c r="BM7" s="38" t="s">
        <v>102</v>
      </c>
      <c r="BN7" s="38" t="s">
        <v>102</v>
      </c>
      <c r="BO7" s="38">
        <v>783.8</v>
      </c>
      <c r="BP7" s="38">
        <v>832.52</v>
      </c>
      <c r="BQ7" s="38" t="s">
        <v>102</v>
      </c>
      <c r="BR7" s="38" t="s">
        <v>102</v>
      </c>
      <c r="BS7" s="38" t="s">
        <v>102</v>
      </c>
      <c r="BT7" s="38" t="s">
        <v>102</v>
      </c>
      <c r="BU7" s="38">
        <v>64.67</v>
      </c>
      <c r="BV7" s="38" t="s">
        <v>102</v>
      </c>
      <c r="BW7" s="38" t="s">
        <v>102</v>
      </c>
      <c r="BX7" s="38" t="s">
        <v>102</v>
      </c>
      <c r="BY7" s="38" t="s">
        <v>102</v>
      </c>
      <c r="BZ7" s="38">
        <v>68.11</v>
      </c>
      <c r="CA7" s="38">
        <v>60.94</v>
      </c>
      <c r="CB7" s="38" t="s">
        <v>102</v>
      </c>
      <c r="CC7" s="38" t="s">
        <v>102</v>
      </c>
      <c r="CD7" s="38" t="s">
        <v>102</v>
      </c>
      <c r="CE7" s="38" t="s">
        <v>102</v>
      </c>
      <c r="CF7" s="38">
        <v>253.42</v>
      </c>
      <c r="CG7" s="38" t="s">
        <v>102</v>
      </c>
      <c r="CH7" s="38" t="s">
        <v>102</v>
      </c>
      <c r="CI7" s="38" t="s">
        <v>102</v>
      </c>
      <c r="CJ7" s="38" t="s">
        <v>102</v>
      </c>
      <c r="CK7" s="38">
        <v>222.41</v>
      </c>
      <c r="CL7" s="38">
        <v>253.04</v>
      </c>
      <c r="CM7" s="38" t="s">
        <v>102</v>
      </c>
      <c r="CN7" s="38" t="s">
        <v>102</v>
      </c>
      <c r="CO7" s="38" t="s">
        <v>102</v>
      </c>
      <c r="CP7" s="38" t="s">
        <v>102</v>
      </c>
      <c r="CQ7" s="38">
        <v>48.48</v>
      </c>
      <c r="CR7" s="38" t="s">
        <v>102</v>
      </c>
      <c r="CS7" s="38" t="s">
        <v>102</v>
      </c>
      <c r="CT7" s="38" t="s">
        <v>102</v>
      </c>
      <c r="CU7" s="38" t="s">
        <v>102</v>
      </c>
      <c r="CV7" s="38">
        <v>55.26</v>
      </c>
      <c r="CW7" s="38">
        <v>54.84</v>
      </c>
      <c r="CX7" s="38" t="s">
        <v>102</v>
      </c>
      <c r="CY7" s="38" t="s">
        <v>102</v>
      </c>
      <c r="CZ7" s="38" t="s">
        <v>102</v>
      </c>
      <c r="DA7" s="38" t="s">
        <v>102</v>
      </c>
      <c r="DB7" s="38">
        <v>86.11</v>
      </c>
      <c r="DC7" s="38" t="s">
        <v>102</v>
      </c>
      <c r="DD7" s="38" t="s">
        <v>102</v>
      </c>
      <c r="DE7" s="38" t="s">
        <v>102</v>
      </c>
      <c r="DF7" s="38" t="s">
        <v>102</v>
      </c>
      <c r="DG7" s="38">
        <v>90.52</v>
      </c>
      <c r="DH7" s="38">
        <v>86.6</v>
      </c>
      <c r="DI7" s="38" t="s">
        <v>102</v>
      </c>
      <c r="DJ7" s="38" t="s">
        <v>102</v>
      </c>
      <c r="DK7" s="38" t="s">
        <v>102</v>
      </c>
      <c r="DL7" s="38" t="s">
        <v>102</v>
      </c>
      <c r="DM7" s="38">
        <v>3.58</v>
      </c>
      <c r="DN7" s="38" t="s">
        <v>102</v>
      </c>
      <c r="DO7" s="38" t="s">
        <v>102</v>
      </c>
      <c r="DP7" s="38" t="s">
        <v>102</v>
      </c>
      <c r="DQ7" s="38" t="s">
        <v>102</v>
      </c>
      <c r="DR7" s="38">
        <v>24.8</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　直人</cp:lastModifiedBy>
  <cp:lastPrinted>2022-01-23T01:46:02Z</cp:lastPrinted>
  <dcterms:created xsi:type="dcterms:W3CDTF">2021-12-03T07:31:04Z</dcterms:created>
  <dcterms:modified xsi:type="dcterms:W3CDTF">2023-06-29T06:27:18Z</dcterms:modified>
  <cp:category/>
</cp:coreProperties>
</file>