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6_2_企画財政課調査関係\【127〆】公営企業に係る経営比較分析表(令和元年度)の分析等について\提出\2.15修正\"/>
    </mc:Choice>
  </mc:AlternateContent>
  <workbookProtection workbookAlgorithmName="SHA-512" workbookHashValue="aA5VweD6tcQdOv9iBHvy8I4n/ooqYLED3jLBQKiakykmYwg53MHVNy1UjLob8AFRBpVBSHAKrxT89wFR2NEqKg==" workbookSaltValue="RkytJTtalLEHvWHMcm5O2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<sst xmlns="http://schemas.openxmlformats.org/spreadsheetml/2006/main" count="236" uniqueCount="119">
  <si>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</si>
  <si>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</si>
  <si>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</si>
  <si>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</si>
  <si>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</si>
  <si>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</si>
  <si>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</si>
  <si>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</si>
  <si>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</si>
  <si>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</si>
  <si>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</si>
  <si>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</si>
  <si>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</si>
  <si>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</si>
  <si>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</si>
  <si>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</si>
  <si>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</si>
  <si>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</si>
  <si>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</si>
  <si>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</si>
  <si>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</si>
  <si>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</si>
  <si>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</si>
  <si>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</si>
  <si>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</si>
  <si>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</si>
  <si>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</si>
  <si>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</si>
  <si>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</si>
  <si>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</si>
  <si>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</si>
  <si>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</si>
  <si>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</si>
  <si>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</si>
  <si>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</si>
  <si>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</si>
  <si>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</si>
  <si>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</si>
  <si>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</si>
  <si>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</si>
  <si>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</si>
  <si>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</si>
  <si>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</si>
  <si>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</si>
  <si>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</si>
  <si>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</si>
  <si>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</si>
  <si>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</si>
  <si>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</si>
  <si>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</si>
  <si>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</si>
  <si>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</si>
  <si>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</si>
  <si>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</si>
  <si>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</si>
  <si>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</si>
  <si>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</si>
  <si>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</si>
  <si>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</si>
  <si>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</si>
  <si>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</si>
  <si>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</si>
  <si>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</si>
  <si>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</si>
  <si>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</si>
  <si>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</si>
  <si>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</si>
  <si>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</si>
  <si>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</si>
  <si>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</si>
  <si>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</si>
  <si>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</si>
  <si>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</si>
  <si>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</si>
  <si>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</si>
  <si>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</si>
  <si>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</si>
  <si>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</si>
  <si>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</si>
  <si>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</si>
  <si>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</si>
  <si>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</si>
  <si>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</si>
  <si>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</si>
  <si>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</si>
  <si>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</si>
  <si>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</si>
  <si>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</si>
  <si>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</si>
  <si>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</si>
  <si>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</si>
  <si>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</si>
  <si>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</si>
  <si>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</si>
  <si>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</si>
  <si>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</si>
  <si>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</si>
  <si>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</si>
  <si>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</si>
  <si>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</si>
  <si>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</si>
  <si>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</si>
  <si>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</si>
  <si>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</si>
  <si>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</si>
  <si>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</si>
  <si>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</si>
  <si>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</si>
  <si>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</si>
  <si>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</si>
  <si>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</si>
  <si>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</si>
  <si>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</si>
  <si>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</si>
  <si>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</si>
  <si>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</si>
  <si>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・法定耐用年数を超えた管渠はなく、老朽化の度合いは低い。
・ストックマネジメント計画に基づき、リスクに対応する最小限の改築更新を行う方針であり、処理場やポンプ場等の設備の改築更新及び耐震化を実施するなど、更新需要の平準化を図っている。また、管渠・マンホール等については、下水道法に基づく点検を実施している。
</t>
    <rPh sb="41" eb="43">
      <t>ケイカク</t>
    </rPh>
    <rPh sb="44" eb="45">
      <t>モト</t>
    </rPh>
    <rPh sb="52" eb="54">
      <t>タイオウ</t>
    </rPh>
    <rPh sb="56" eb="59">
      <t>サイショウゲン</t>
    </rPh>
    <rPh sb="60" eb="62">
      <t>カイチク</t>
    </rPh>
    <rPh sb="62" eb="64">
      <t>コウシン</t>
    </rPh>
    <rPh sb="65" eb="66">
      <t>オコナ</t>
    </rPh>
    <rPh sb="67" eb="69">
      <t>ホウシン</t>
    </rPh>
    <rPh sb="73" eb="76">
      <t>ショリジョウ</t>
    </rPh>
    <rPh sb="80" eb="81">
      <t>ジョウ</t>
    </rPh>
    <rPh sb="81" eb="82">
      <t>トウ</t>
    </rPh>
    <rPh sb="83" eb="85">
      <t>セツビ</t>
    </rPh>
    <rPh sb="86" eb="88">
      <t>カイチク</t>
    </rPh>
    <rPh sb="88" eb="90">
      <t>コウシン</t>
    </rPh>
    <rPh sb="90" eb="91">
      <t>オヨ</t>
    </rPh>
    <rPh sb="92" eb="95">
      <t>タイシンカ</t>
    </rPh>
    <rPh sb="96" eb="98">
      <t>ジッシ</t>
    </rPh>
    <rPh sb="103" eb="105">
      <t>コウシン</t>
    </rPh>
    <rPh sb="105" eb="107">
      <t>ジュヨウ</t>
    </rPh>
    <rPh sb="108" eb="111">
      <t>ヘイジュンカ</t>
    </rPh>
    <rPh sb="112" eb="113">
      <t>ハカ</t>
    </rPh>
    <rPh sb="129" eb="130">
      <t>トウ</t>
    </rPh>
    <rPh sb="136" eb="139">
      <t>ゲスイドウ</t>
    </rPh>
    <rPh sb="139" eb="140">
      <t>ホウ</t>
    </rPh>
    <rPh sb="141" eb="142">
      <t>モト</t>
    </rPh>
    <rPh sb="144" eb="146">
      <t>テンケン</t>
    </rPh>
    <rPh sb="147" eb="149">
      <t>ジッシ</t>
    </rPh>
    <phoneticPr fontId="4"/>
  </si>
  <si>
    <t xml:space="preserve">・令和2年度から地方公営企業法財務規定を適用したため、平成28年度に策定した経営戦略について、法適用後の経営分析を行いながら、新たな経営戦略の策定が必要である。
・経費回収率の実態を踏まえ、今後上下水道審議会において、経営状況における課題と経営分析を図りながら、適正な料金体系を設定するため協議していくこととしている。
・施設の老朽化対策と維持管理の効率化を図るため、下水道処理区の統廃合についても検討を進める必要がある。
</t>
    <rPh sb="14" eb="15">
      <t>ホウ</t>
    </rPh>
    <rPh sb="15" eb="17">
      <t>ザイム</t>
    </rPh>
    <rPh sb="17" eb="19">
      <t>キテイ</t>
    </rPh>
    <phoneticPr fontId="4"/>
  </si>
  <si>
    <t>・施設更新需要も集中しているため、経費回収率が低く、使用料のみでは賄えていない状況にあり、また、施設利用率が類似団体平均と比較して低いため、維新管理の効率化が必要であり、経費の削減に努める必要がある。
・広大な行政区域の中に、集落が点在する地理的条件に加えて、保有資産の老朽化に伴い維持管理費用が増加している。汚水処理原価が9.12円減少したが、依然として類似団体と比較して高い状況にある。
・水洗化率については、1.72ポイントの上昇があったものの、類似団体と比較して低い状況にある。人口減少や高齢化の進行などから下水道への接続が伸び悩んでいると考えられるが、個別訪問や排水設備融資の活用等接続の促進など、普及・啓発活動の取組を強化していく必要がある。</t>
    <rPh sb="75" eb="78">
      <t>コウリツカ</t>
    </rPh>
    <rPh sb="79" eb="81">
      <t>ヒツヨウ</t>
    </rPh>
    <rPh sb="94" eb="96">
      <t>ヒツヨウ</t>
    </rPh>
    <rPh sb="103" eb="105">
      <t>コウダイ</t>
    </rPh>
    <rPh sb="106" eb="108">
      <t>ギョウセイ</t>
    </rPh>
    <rPh sb="108" eb="110">
      <t>クイキ</t>
    </rPh>
    <rPh sb="111" eb="112">
      <t>ナカ</t>
    </rPh>
    <rPh sb="114" eb="116">
      <t>シュウラク</t>
    </rPh>
    <rPh sb="117" eb="119">
      <t>テンザイ</t>
    </rPh>
    <rPh sb="121" eb="124">
      <t>チリテキ</t>
    </rPh>
    <rPh sb="124" eb="126">
      <t>ジョウケン</t>
    </rPh>
    <rPh sb="127" eb="128">
      <t>クワ</t>
    </rPh>
    <rPh sb="131" eb="133">
      <t>ホユウ</t>
    </rPh>
    <rPh sb="133" eb="135">
      <t>シサン</t>
    </rPh>
    <rPh sb="136" eb="139">
      <t>ロウキュウカ</t>
    </rPh>
    <rPh sb="140" eb="141">
      <t>トモナ</t>
    </rPh>
    <rPh sb="142" eb="144">
      <t>イジ</t>
    </rPh>
    <rPh sb="144" eb="146">
      <t>カンリ</t>
    </rPh>
    <rPh sb="146" eb="148">
      <t>ヒヨウ</t>
    </rPh>
    <rPh sb="149" eb="151">
      <t>ゾウカ</t>
    </rPh>
    <rPh sb="156" eb="158">
      <t>オスイ</t>
    </rPh>
    <rPh sb="158" eb="160">
      <t>ショリ</t>
    </rPh>
    <rPh sb="160" eb="162">
      <t>ゲンカ</t>
    </rPh>
    <rPh sb="167" eb="168">
      <t>エン</t>
    </rPh>
    <rPh sb="174" eb="176">
      <t>イゼン</t>
    </rPh>
    <rPh sb="179" eb="181">
      <t>ルイジ</t>
    </rPh>
    <rPh sb="181" eb="183">
      <t>ダンタイ</t>
    </rPh>
    <rPh sb="184" eb="186">
      <t>ヒカク</t>
    </rPh>
    <rPh sb="188" eb="189">
      <t>タカ</t>
    </rPh>
    <rPh sb="190" eb="192">
      <t>ジョウキョウ</t>
    </rPh>
    <rPh sb="245" eb="247">
      <t>ジンコウ</t>
    </rPh>
    <rPh sb="247" eb="249">
      <t>ゲンショウ</t>
    </rPh>
    <rPh sb="250" eb="253">
      <t>コウレイカ</t>
    </rPh>
    <rPh sb="254" eb="256">
      <t>シンコウ</t>
    </rPh>
    <rPh sb="260" eb="263">
      <t>ゲスイドウ</t>
    </rPh>
    <rPh sb="268" eb="269">
      <t>ノ</t>
    </rPh>
    <rPh sb="270" eb="271">
      <t>ナヤ</t>
    </rPh>
    <rPh sb="276" eb="2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</si>
</sst>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D3-419D-B531-8E76E8FF612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0.1</c:v>
                </c:pt>
                <c:pt idx="4">
                  <c:v>0.09</c:v>
                </c:pt>
              </c:numCache>
            </c:numRef>
          </c:val>
          <c:smooth val="0"/>
          <c:extLst>
            <c:ext xmlns:c16="http://schemas.microsoft.com/office/drawing/2014/chart" uri="{C3380CC4-5D6E-409C-BE32-E72D297353CC}">
              <c16:uniqueId val="{00000001-CDD3-419D-B531-8E76E8FF612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50.25</c:v>
                </c:pt>
                <c:pt idx="1">
                  <c:v>69.2</c:v>
                </c:pt>
                <c:pt idx="2">
                  <c:v>58.68</c:v>
                </c:pt>
                <c:pt idx="3">
                  <c:v>59.16</c:v>
                </c:pt>
                <c:pt idx="4">
                  <c:v>57.01</c:v>
                </c:pt>
              </c:numCache>
            </c:numRef>
          </c:val>
          <c:extLst>
            <c:ext xmlns:c16="http://schemas.microsoft.com/office/drawing/2014/chart" uri="{C3380CC4-5D6E-409C-BE32-E72D297353CC}">
              <c16:uniqueId val="{00000000-25E9-4F33-945C-A589F96E8D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65.040000000000006</c:v>
                </c:pt>
                <c:pt idx="4">
                  <c:v>68.31</c:v>
                </c:pt>
              </c:numCache>
            </c:numRef>
          </c:val>
          <c:smooth val="0"/>
          <c:extLst>
            <c:ext xmlns:c16="http://schemas.microsoft.com/office/drawing/2014/chart" uri="{C3380CC4-5D6E-409C-BE32-E72D297353CC}">
              <c16:uniqueId val="{00000001-25E9-4F33-945C-A589F96E8D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59.11</c:v>
                </c:pt>
                <c:pt idx="1">
                  <c:v>60.49</c:v>
                </c:pt>
                <c:pt idx="2">
                  <c:v>62.82</c:v>
                </c:pt>
                <c:pt idx="3">
                  <c:v>64.489999999999995</c:v>
                </c:pt>
                <c:pt idx="4">
                  <c:v>66.209999999999994</c:v>
                </c:pt>
              </c:numCache>
            </c:numRef>
          </c:val>
          <c:extLst>
            <c:ext xmlns:c16="http://schemas.microsoft.com/office/drawing/2014/chart" uri="{C3380CC4-5D6E-409C-BE32-E72D297353CC}">
              <c16:uniqueId val="{00000000-2348-467C-B248-B101E461DAC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92.55</c:v>
                </c:pt>
                <c:pt idx="4">
                  <c:v>92.62</c:v>
                </c:pt>
              </c:numCache>
            </c:numRef>
          </c:val>
          <c:smooth val="0"/>
          <c:extLst>
            <c:ext xmlns:c16="http://schemas.microsoft.com/office/drawing/2014/chart" uri="{C3380CC4-5D6E-409C-BE32-E72D297353CC}">
              <c16:uniqueId val="{00000001-2348-467C-B248-B101E461DAC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62.33</c:v>
                </c:pt>
                <c:pt idx="1">
                  <c:v>61.83</c:v>
                </c:pt>
                <c:pt idx="2">
                  <c:v>66.25</c:v>
                </c:pt>
                <c:pt idx="3">
                  <c:v>57.06</c:v>
                </c:pt>
                <c:pt idx="4">
                  <c:v>63.96</c:v>
                </c:pt>
              </c:numCache>
            </c:numRef>
          </c:val>
          <c:extLst>
            <c:ext xmlns:c16="http://schemas.microsoft.com/office/drawing/2014/chart" uri="{C3380CC4-5D6E-409C-BE32-E72D297353CC}">
              <c16:uniqueId val="{00000000-C593-48E3-8CA9-80D3CB8A91C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93-48E3-8CA9-80D3CB8A91C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F-465B-8BE9-6A351FC92B7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F-465B-8BE9-6A351FC92B7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3E-4E04-B543-F603187B4FB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3E-4E04-B543-F603187B4FB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83-4E6F-BCD3-7DE69AA3EA4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83-4E6F-BCD3-7DE69AA3EA4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86-48E8-9310-72FFCAB9D48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86-48E8-9310-72FFCAB9D48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902.77</c:v>
                </c:pt>
                <c:pt idx="1">
                  <c:v>790.94</c:v>
                </c:pt>
                <c:pt idx="2">
                  <c:v>608.25</c:v>
                </c:pt>
                <c:pt idx="3">
                  <c:v>682.05</c:v>
                </c:pt>
                <c:pt idx="4">
                  <c:v>231.3</c:v>
                </c:pt>
              </c:numCache>
            </c:numRef>
          </c:val>
          <c:extLst>
            <c:ext xmlns:c16="http://schemas.microsoft.com/office/drawing/2014/chart" uri="{C3380CC4-5D6E-409C-BE32-E72D297353CC}">
              <c16:uniqueId val="{00000000-BF92-4F0A-B4E6-F6BCBB330DE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820.36</c:v>
                </c:pt>
                <c:pt idx="4">
                  <c:v>847.44</c:v>
                </c:pt>
              </c:numCache>
            </c:numRef>
          </c:val>
          <c:smooth val="0"/>
          <c:extLst>
            <c:ext xmlns:c16="http://schemas.microsoft.com/office/drawing/2014/chart" uri="{C3380CC4-5D6E-409C-BE32-E72D297353CC}">
              <c16:uniqueId val="{00000001-BF92-4F0A-B4E6-F6BCBB330DE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58.36</c:v>
                </c:pt>
                <c:pt idx="1">
                  <c:v>64.91</c:v>
                </c:pt>
                <c:pt idx="2">
                  <c:v>65.069999999999993</c:v>
                </c:pt>
                <c:pt idx="3">
                  <c:v>68.33</c:v>
                </c:pt>
                <c:pt idx="4">
                  <c:v>67.680000000000007</c:v>
                </c:pt>
              </c:numCache>
            </c:numRef>
          </c:val>
          <c:extLst>
            <c:ext xmlns:c16="http://schemas.microsoft.com/office/drawing/2014/chart" uri="{C3380CC4-5D6E-409C-BE32-E72D297353CC}">
              <c16:uniqueId val="{00000000-EABB-41D8-B2AD-96DA45C0EDE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95.4</c:v>
                </c:pt>
                <c:pt idx="4">
                  <c:v>94.69</c:v>
                </c:pt>
              </c:numCache>
            </c:numRef>
          </c:val>
          <c:smooth val="0"/>
          <c:extLst>
            <c:ext xmlns:c16="http://schemas.microsoft.com/office/drawing/2014/chart" uri="{C3380CC4-5D6E-409C-BE32-E72D297353CC}">
              <c16:uniqueId val="{00000001-EABB-41D8-B2AD-96DA45C0EDE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217.17</c:v>
                </c:pt>
                <c:pt idx="1">
                  <c:v>199.01</c:v>
                </c:pt>
                <c:pt idx="2">
                  <c:v>201.63</c:v>
                </c:pt>
                <c:pt idx="3">
                  <c:v>193.46</c:v>
                </c:pt>
                <c:pt idx="4">
                  <c:v>184.34</c:v>
                </c:pt>
              </c:numCache>
            </c:numRef>
          </c:val>
          <c:extLst>
            <c:ext xmlns:c16="http://schemas.microsoft.com/office/drawing/2014/chart" uri="{C3380CC4-5D6E-409C-BE32-E72D297353CC}">
              <c16:uniqueId val="{00000000-25C3-4999-ACB6-920DD7D3A1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163.19999999999999</c:v>
                </c:pt>
                <c:pt idx="4">
                  <c:v>159.78</c:v>
                </c:pt>
              </c:numCache>
            </c:numRef>
          </c:val>
          <c:smooth val="0"/>
          <c:extLst>
            <c:ext xmlns:c16="http://schemas.microsoft.com/office/drawing/2014/chart" uri="{C3380CC4-5D6E-409C-BE32-E72D297353CC}">
              <c16:uniqueId val="{00000001-25C3-4999-ACB6-920DD7D3A1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31" zoomScaleNormal="100" workbookViewId="0">
      <selection activeCell="CD29" sqref="CC29:CD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村上市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59239</v>
      </c>
      <c r="AM8" s="69"/>
      <c r="AN8" s="69"/>
      <c r="AO8" s="69"/>
      <c r="AP8" s="69"/>
      <c r="AQ8" s="69"/>
      <c r="AR8" s="69"/>
      <c r="AS8" s="69"/>
      <c r="AT8" s="68">
        <f>データ!T6</f>
        <v>1174.26</v>
      </c>
      <c r="AU8" s="68"/>
      <c r="AV8" s="68"/>
      <c r="AW8" s="68"/>
      <c r="AX8" s="68"/>
      <c r="AY8" s="68"/>
      <c r="AZ8" s="68"/>
      <c r="BA8" s="68"/>
      <c r="BB8" s="68">
        <f>データ!U6</f>
        <v>50.45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52.58</v>
      </c>
      <c r="Q10" s="68"/>
      <c r="R10" s="68"/>
      <c r="S10" s="68"/>
      <c r="T10" s="68"/>
      <c r="U10" s="68"/>
      <c r="V10" s="68"/>
      <c r="W10" s="68">
        <f>データ!Q6</f>
        <v>100.12</v>
      </c>
      <c r="X10" s="68"/>
      <c r="Y10" s="68"/>
      <c r="Z10" s="68"/>
      <c r="AA10" s="68"/>
      <c r="AB10" s="68"/>
      <c r="AC10" s="68"/>
      <c r="AD10" s="69">
        <f>データ!R6</f>
        <v>2860</v>
      </c>
      <c r="AE10" s="69"/>
      <c r="AF10" s="69"/>
      <c r="AG10" s="69"/>
      <c r="AH10" s="69"/>
      <c r="AI10" s="69"/>
      <c r="AJ10" s="69"/>
      <c r="AK10" s="2"/>
      <c r="AL10" s="69">
        <f>データ!V6</f>
        <v>30929</v>
      </c>
      <c r="AM10" s="69"/>
      <c r="AN10" s="69"/>
      <c r="AO10" s="69"/>
      <c r="AP10" s="69"/>
      <c r="AQ10" s="69"/>
      <c r="AR10" s="69"/>
      <c r="AS10" s="69"/>
      <c r="AT10" s="68">
        <f>データ!W6</f>
        <v>10.15</v>
      </c>
      <c r="AU10" s="68"/>
      <c r="AV10" s="68"/>
      <c r="AW10" s="68"/>
      <c r="AX10" s="68"/>
      <c r="AY10" s="68"/>
      <c r="AZ10" s="68"/>
      <c r="BA10" s="68"/>
      <c r="BB10" s="68">
        <f>データ!X6</f>
        <v>3047.19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Mt1Jy2XBXV53a4WZwrFhMJEz2UB4duIzQTdV8Eooj9QRh2qjUff9iiYMQLSX3G9+XgGimmVAkfRtMLftdqMZYQ==" saltValue="SoSn/xXRO6f+rGk0XVHa6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152129</v>
      </c>
      <c r="D6" s="33">
        <f t="shared" si="3"/>
        <v>47</v>
      </c>
      <c r="E6" s="33">
        <f t="shared" si="3"/>
        <v>17</v>
      </c>
      <c r="F6" s="33">
        <f t="shared" si="3"/>
        <v>1</v>
      </c>
      <c r="G6" s="33">
        <f t="shared" si="3"/>
        <v>0</v>
      </c>
      <c r="H6" s="33" t="str">
        <f t="shared" si="3"/>
        <v>新潟県　村上市</v>
      </c>
      <c r="I6" s="33" t="str">
        <f t="shared" si="3"/>
        <v>法非適用</v>
      </c>
      <c r="J6" s="33" t="str">
        <f t="shared" si="3"/>
        <v>下水道事業</v>
      </c>
      <c r="K6" s="33" t="str">
        <f t="shared" si="3"/>
        <v>公共下水道</v>
      </c>
      <c r="L6" s="33" t="str">
        <f t="shared" si="3"/>
        <v>Bd1</v>
      </c>
      <c r="M6" s="33" t="str">
        <f t="shared" si="3"/>
        <v>非設置</v>
      </c>
      <c r="N6" s="34" t="str">
        <f t="shared" si="3"/>
        <v>-</v>
      </c>
      <c r="O6" s="34" t="str">
        <f t="shared" si="3"/>
        <v>該当数値なし</v>
      </c>
      <c r="P6" s="34">
        <f t="shared" si="3"/>
        <v>52.58</v>
      </c>
      <c r="Q6" s="34">
        <f t="shared" si="3"/>
        <v>100.12</v>
      </c>
      <c r="R6" s="34">
        <f t="shared" si="3"/>
        <v>2860</v>
      </c>
      <c r="S6" s="34">
        <f t="shared" si="3"/>
        <v>59239</v>
      </c>
      <c r="T6" s="34">
        <f t="shared" si="3"/>
        <v>1174.26</v>
      </c>
      <c r="U6" s="34">
        <f t="shared" si="3"/>
        <v>50.45</v>
      </c>
      <c r="V6" s="34">
        <f t="shared" si="3"/>
        <v>30929</v>
      </c>
      <c r="W6" s="34">
        <f t="shared" si="3"/>
        <v>10.15</v>
      </c>
      <c r="X6" s="34">
        <f t="shared" si="3"/>
        <v>3047.19</v>
      </c>
      <c r="Y6" s="35">
        <f>IF(Y7="",NA(),Y7)</f>
        <v>62.33</v>
      </c>
      <c r="Z6" s="35">
        <f t="shared" ref="Z6:AH6" si="4">IF(Z7="",NA(),Z7)</f>
        <v>61.83</v>
      </c>
      <c r="AA6" s="35">
        <f t="shared" si="4"/>
        <v>66.25</v>
      </c>
      <c r="AB6" s="35">
        <f t="shared" si="4"/>
        <v>57.06</v>
      </c>
      <c r="AC6" s="35">
        <f t="shared" si="4"/>
        <v>63.96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902.77</v>
      </c>
      <c r="BG6" s="35">
        <f t="shared" ref="BG6:BO6" si="7">IF(BG7="",NA(),BG7)</f>
        <v>790.94</v>
      </c>
      <c r="BH6" s="35">
        <f t="shared" si="7"/>
        <v>608.25</v>
      </c>
      <c r="BI6" s="35">
        <f t="shared" si="7"/>
        <v>682.05</v>
      </c>
      <c r="BJ6" s="35">
        <f t="shared" si="7"/>
        <v>231.3</v>
      </c>
      <c r="BK6" s="35">
        <f t="shared" si="7"/>
        <v>1031.56</v>
      </c>
      <c r="BL6" s="35">
        <f t="shared" si="7"/>
        <v>1053.93</v>
      </c>
      <c r="BM6" s="35">
        <f t="shared" si="7"/>
        <v>1046.25</v>
      </c>
      <c r="BN6" s="35">
        <f t="shared" si="7"/>
        <v>820.36</v>
      </c>
      <c r="BO6" s="35">
        <f t="shared" si="7"/>
        <v>847.44</v>
      </c>
      <c r="BP6" s="34" t="str">
        <f>IF(BP7="","",IF(BP7="-","【-】","【"&amp;SUBSTITUTE(TEXT(BP7,"#,##0.00"),"-","△")&amp;"】"))</f>
        <v>【682.51】</v>
      </c>
      <c r="BQ6" s="35">
        <f>IF(BQ7="",NA(),BQ7)</f>
        <v>58.36</v>
      </c>
      <c r="BR6" s="35">
        <f t="shared" ref="BR6:BZ6" si="8">IF(BR7="",NA(),BR7)</f>
        <v>64.91</v>
      </c>
      <c r="BS6" s="35">
        <f t="shared" si="8"/>
        <v>65.069999999999993</v>
      </c>
      <c r="BT6" s="35">
        <f t="shared" si="8"/>
        <v>68.33</v>
      </c>
      <c r="BU6" s="35">
        <f t="shared" si="8"/>
        <v>67.680000000000007</v>
      </c>
      <c r="BV6" s="35">
        <f t="shared" si="8"/>
        <v>84.32</v>
      </c>
      <c r="BW6" s="35">
        <f t="shared" si="8"/>
        <v>85.23</v>
      </c>
      <c r="BX6" s="35">
        <f t="shared" si="8"/>
        <v>88.37</v>
      </c>
      <c r="BY6" s="35">
        <f t="shared" si="8"/>
        <v>95.4</v>
      </c>
      <c r="BZ6" s="35">
        <f t="shared" si="8"/>
        <v>94.69</v>
      </c>
      <c r="CA6" s="34" t="str">
        <f>IF(CA7="","",IF(CA7="-","【-】","【"&amp;SUBSTITUTE(TEXT(CA7,"#,##0.00"),"-","△")&amp;"】"))</f>
        <v>【100.34】</v>
      </c>
      <c r="CB6" s="35">
        <f>IF(CB7="",NA(),CB7)</f>
        <v>217.17</v>
      </c>
      <c r="CC6" s="35">
        <f t="shared" ref="CC6:CK6" si="9">IF(CC7="",NA(),CC7)</f>
        <v>199.01</v>
      </c>
      <c r="CD6" s="35">
        <f t="shared" si="9"/>
        <v>201.63</v>
      </c>
      <c r="CE6" s="35">
        <f t="shared" si="9"/>
        <v>193.46</v>
      </c>
      <c r="CF6" s="35">
        <f t="shared" si="9"/>
        <v>184.34</v>
      </c>
      <c r="CG6" s="35">
        <f t="shared" si="9"/>
        <v>188.12</v>
      </c>
      <c r="CH6" s="35">
        <f t="shared" si="9"/>
        <v>185.7</v>
      </c>
      <c r="CI6" s="35">
        <f t="shared" si="9"/>
        <v>178.11</v>
      </c>
      <c r="CJ6" s="35">
        <f t="shared" si="9"/>
        <v>163.19999999999999</v>
      </c>
      <c r="CK6" s="35">
        <f t="shared" si="9"/>
        <v>159.78</v>
      </c>
      <c r="CL6" s="34" t="str">
        <f>IF(CL7="","",IF(CL7="-","【-】","【"&amp;SUBSTITUTE(TEXT(CL7,"#,##0.00"),"-","△")&amp;"】"))</f>
        <v>【136.15】</v>
      </c>
      <c r="CM6" s="35">
        <f>IF(CM7="",NA(),CM7)</f>
        <v>50.25</v>
      </c>
      <c r="CN6" s="35">
        <f t="shared" ref="CN6:CV6" si="10">IF(CN7="",NA(),CN7)</f>
        <v>69.2</v>
      </c>
      <c r="CO6" s="35">
        <f t="shared" si="10"/>
        <v>58.68</v>
      </c>
      <c r="CP6" s="35">
        <f t="shared" si="10"/>
        <v>59.16</v>
      </c>
      <c r="CQ6" s="35">
        <f t="shared" si="10"/>
        <v>57.01</v>
      </c>
      <c r="CR6" s="35">
        <f t="shared" si="10"/>
        <v>60</v>
      </c>
      <c r="CS6" s="35">
        <f t="shared" si="10"/>
        <v>61.03</v>
      </c>
      <c r="CT6" s="35">
        <f t="shared" si="10"/>
        <v>59.55</v>
      </c>
      <c r="CU6" s="35">
        <f t="shared" si="10"/>
        <v>65.040000000000006</v>
      </c>
      <c r="CV6" s="35">
        <f t="shared" si="10"/>
        <v>68.31</v>
      </c>
      <c r="CW6" s="34" t="str">
        <f>IF(CW7="","",IF(CW7="-","【-】","【"&amp;SUBSTITUTE(TEXT(CW7,"#,##0.00"),"-","△")&amp;"】"))</f>
        <v>【59.64】</v>
      </c>
      <c r="CX6" s="35">
        <f>IF(CX7="",NA(),CX7)</f>
        <v>59.11</v>
      </c>
      <c r="CY6" s="35">
        <f t="shared" ref="CY6:DG6" si="11">IF(CY7="",NA(),CY7)</f>
        <v>60.49</v>
      </c>
      <c r="CZ6" s="35">
        <f t="shared" si="11"/>
        <v>62.82</v>
      </c>
      <c r="DA6" s="35">
        <f t="shared" si="11"/>
        <v>64.489999999999995</v>
      </c>
      <c r="DB6" s="35">
        <f t="shared" si="11"/>
        <v>66.209999999999994</v>
      </c>
      <c r="DC6" s="35">
        <f t="shared" si="11"/>
        <v>86.78</v>
      </c>
      <c r="DD6" s="35">
        <f t="shared" si="11"/>
        <v>86.83</v>
      </c>
      <c r="DE6" s="35">
        <f t="shared" si="11"/>
        <v>87.14</v>
      </c>
      <c r="DF6" s="35">
        <f t="shared" si="11"/>
        <v>92.55</v>
      </c>
      <c r="DG6" s="35">
        <f t="shared" si="11"/>
        <v>92.62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0.1</v>
      </c>
      <c r="EN6" s="35">
        <f t="shared" si="14"/>
        <v>0.09</v>
      </c>
      <c r="EO6" s="34" t="str">
        <f>IF(EO7="","",IF(EO7="-","【-】","【"&amp;SUBSTITUTE(TEXT(EO7,"#,##0.00"),"-","△")&amp;"】"))</f>
        <v>【0.22】</v>
      </c>
    </row>
    <row r="7" spans="1:145" s="36" customFormat="1" x14ac:dyDescent="0.15">
      <c r="A7" s="28"/>
      <c r="B7" s="37">
        <v>2019</v>
      </c>
      <c r="C7" s="37">
        <v>152129</v>
      </c>
      <c r="D7" s="37">
        <v>47</v>
      </c>
      <c r="E7" s="37">
        <v>17</v>
      </c>
      <c r="F7" s="37">
        <v>1</v>
      </c>
      <c r="G7" s="37">
        <v>0</v>
      </c>
      <c r="H7" s="37" t="s">
        <v>98</v>
      </c>
      <c r="I7" s="37" t="s">
        <v>99</v>
      </c>
      <c r="J7" s="37" t="s">
        <v>100</v>
      </c>
      <c r="K7" s="37" t="s">
        <v>101</v>
      </c>
      <c r="L7" s="37" t="s">
        <v>102</v>
      </c>
      <c r="M7" s="37" t="s">
        <v>103</v>
      </c>
      <c r="N7" s="38" t="s">
        <v>104</v>
      </c>
      <c r="O7" s="38" t="s">
        <v>105</v>
      </c>
      <c r="P7" s="38">
        <v>52.58</v>
      </c>
      <c r="Q7" s="38">
        <v>100.12</v>
      </c>
      <c r="R7" s="38">
        <v>2860</v>
      </c>
      <c r="S7" s="38">
        <v>59239</v>
      </c>
      <c r="T7" s="38">
        <v>1174.26</v>
      </c>
      <c r="U7" s="38">
        <v>50.45</v>
      </c>
      <c r="V7" s="38">
        <v>30929</v>
      </c>
      <c r="W7" s="38">
        <v>10.15</v>
      </c>
      <c r="X7" s="38">
        <v>3047.19</v>
      </c>
      <c r="Y7" s="38">
        <v>62.33</v>
      </c>
      <c r="Z7" s="38">
        <v>61.83</v>
      </c>
      <c r="AA7" s="38">
        <v>66.25</v>
      </c>
      <c r="AB7" s="38">
        <v>57.06</v>
      </c>
      <c r="AC7" s="38">
        <v>63.96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902.77</v>
      </c>
      <c r="BG7" s="38">
        <v>790.94</v>
      </c>
      <c r="BH7" s="38">
        <v>608.25</v>
      </c>
      <c r="BI7" s="38">
        <v>682.05</v>
      </c>
      <c r="BJ7" s="38">
        <v>231.3</v>
      </c>
      <c r="BK7" s="38">
        <v>1031.56</v>
      </c>
      <c r="BL7" s="38">
        <v>1053.93</v>
      </c>
      <c r="BM7" s="38">
        <v>1046.25</v>
      </c>
      <c r="BN7" s="38">
        <v>820.36</v>
      </c>
      <c r="BO7" s="38">
        <v>847.44</v>
      </c>
      <c r="BP7" s="38">
        <v>682.51</v>
      </c>
      <c r="BQ7" s="38">
        <v>58.36</v>
      </c>
      <c r="BR7" s="38">
        <v>64.91</v>
      </c>
      <c r="BS7" s="38">
        <v>65.069999999999993</v>
      </c>
      <c r="BT7" s="38">
        <v>68.33</v>
      </c>
      <c r="BU7" s="38">
        <v>67.680000000000007</v>
      </c>
      <c r="BV7" s="38">
        <v>84.32</v>
      </c>
      <c r="BW7" s="38">
        <v>85.23</v>
      </c>
      <c r="BX7" s="38">
        <v>88.37</v>
      </c>
      <c r="BY7" s="38">
        <v>95.4</v>
      </c>
      <c r="BZ7" s="38">
        <v>94.69</v>
      </c>
      <c r="CA7" s="38">
        <v>100.34</v>
      </c>
      <c r="CB7" s="38">
        <v>217.17</v>
      </c>
      <c r="CC7" s="38">
        <v>199.01</v>
      </c>
      <c r="CD7" s="38">
        <v>201.63</v>
      </c>
      <c r="CE7" s="38">
        <v>193.46</v>
      </c>
      <c r="CF7" s="38">
        <v>184.34</v>
      </c>
      <c r="CG7" s="38">
        <v>188.12</v>
      </c>
      <c r="CH7" s="38">
        <v>185.7</v>
      </c>
      <c r="CI7" s="38">
        <v>178.11</v>
      </c>
      <c r="CJ7" s="38">
        <v>163.19999999999999</v>
      </c>
      <c r="CK7" s="38">
        <v>159.78</v>
      </c>
      <c r="CL7" s="38">
        <v>136.15</v>
      </c>
      <c r="CM7" s="38">
        <v>50.25</v>
      </c>
      <c r="CN7" s="38">
        <v>69.2</v>
      </c>
      <c r="CO7" s="38">
        <v>58.68</v>
      </c>
      <c r="CP7" s="38">
        <v>59.16</v>
      </c>
      <c r="CQ7" s="38">
        <v>57.01</v>
      </c>
      <c r="CR7" s="38">
        <v>60</v>
      </c>
      <c r="CS7" s="38">
        <v>61.03</v>
      </c>
      <c r="CT7" s="38">
        <v>59.55</v>
      </c>
      <c r="CU7" s="38">
        <v>65.040000000000006</v>
      </c>
      <c r="CV7" s="38">
        <v>68.31</v>
      </c>
      <c r="CW7" s="38">
        <v>59.64</v>
      </c>
      <c r="CX7" s="38">
        <v>59.11</v>
      </c>
      <c r="CY7" s="38">
        <v>60.49</v>
      </c>
      <c r="CZ7" s="38">
        <v>62.82</v>
      </c>
      <c r="DA7" s="38">
        <v>64.489999999999995</v>
      </c>
      <c r="DB7" s="38">
        <v>66.209999999999994</v>
      </c>
      <c r="DC7" s="38">
        <v>86.78</v>
      </c>
      <c r="DD7" s="38">
        <v>86.83</v>
      </c>
      <c r="DE7" s="38">
        <v>87.14</v>
      </c>
      <c r="DF7" s="38">
        <v>92.55</v>
      </c>
      <c r="DG7" s="38">
        <v>92.62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0.38</v>
      </c>
      <c r="EK7" s="38">
        <v>0.01</v>
      </c>
      <c r="EL7" s="38">
        <v>0.11</v>
      </c>
      <c r="EM7" s="38">
        <v>0.1</v>
      </c>
      <c r="EN7" s="38">
        <v>0.09</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奈美</cp:lastModifiedBy>
  <cp:lastPrinted>2021-02-15T05:11:44Z</cp:lastPrinted>
  <dcterms:created xsi:type="dcterms:W3CDTF">2020-12-04T02:45:47Z</dcterms:created>
  <dcterms:modified xsi:type="dcterms:W3CDTF">2021-02-15T05:12:52Z</dcterms:modified>
  <cp:category/>
</cp:coreProperties>
</file>