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mwn93011\☆上下水道課\01.経営企画室\06_2_企画財政課調査関係\【127〆】公営企業に係る経営比較分析表(令和元年度)の分析等について\提出\2.15修正\"/>
    </mc:Choice>
  </mc:AlternateContent>
  <workbookProtection workbookAlgorithmName="SHA-512" workbookHashValue="y5YvR6n3gceZ8BnT9DAN+EsXaOn48osH14rbK5Ms512TR9BXva7/fA9HWdqXGpHogLfEsKnRuDQkvlAoU2ve+A==" workbookSaltValue="V45Va5v6n9dCYNU/UfNXB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<sst xmlns="http://schemas.openxmlformats.org/spreadsheetml/2006/main" count="236" uniqueCount="119">
  <si>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</si>
  <si>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</si>
  <si>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</si>
  <si>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</si>
  <si>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</si>
  <si>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</si>
  <si>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</si>
  <si>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</si>
  <si>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</si>
  <si>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</si>
  <si>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</si>
  <si>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</si>
  <si>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</si>
  <si>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</si>
  <si>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</si>
  <si>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</si>
  <si>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</si>
  <si>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</si>
  <si>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</si>
  <si>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</si>
  <si>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</si>
  <si>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</si>
  <si>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</si>
  <si>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</si>
  <si>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</si>
  <si>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</si>
  <si>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</si>
  <si>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</si>
  <si>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</si>
  <si>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</si>
  <si>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</si>
  <si>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</si>
  <si>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</si>
  <si>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</si>
  <si>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</si>
  <si>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</si>
  <si>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</si>
  <si>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</si>
  <si>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</si>
  <si>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</si>
  <si>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</si>
  <si>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</si>
  <si>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</si>
  <si>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</si>
  <si>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</si>
  <si>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</si>
  <si>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</si>
  <si>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</si>
  <si>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</si>
  <si>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</si>
  <si>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</si>
  <si>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</si>
  <si>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</si>
  <si>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</si>
  <si>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</si>
  <si>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</si>
  <si>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</si>
  <si>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</si>
  <si>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</si>
  <si>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</si>
  <si>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</si>
  <si>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</si>
  <si>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</si>
  <si>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</si>
  <si>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</si>
  <si>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</si>
  <si>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</si>
  <si>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</si>
  <si>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</si>
  <si>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</si>
  <si>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</si>
  <si>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</si>
  <si>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</si>
  <si>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</si>
  <si>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</si>
  <si>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</si>
  <si>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</si>
  <si>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</si>
  <si>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</si>
  <si>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</si>
  <si>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</si>
  <si>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</si>
  <si>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</si>
  <si>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</si>
  <si>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</si>
  <si>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</si>
  <si>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</si>
  <si>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</si>
  <si>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</si>
  <si>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</si>
  <si>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</si>
  <si>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</si>
  <si>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</si>
  <si>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</si>
  <si>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</si>
  <si>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</si>
  <si>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</si>
  <si>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村上市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</si>
  <si>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</si>
  <si>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</si>
  <si>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</si>
  <si>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</si>
  <si>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</si>
  <si>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</si>
  <si>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</si>
  <si>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</si>
  <si>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</si>
  <si>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</si>
  <si>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</si>
  <si>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</si>
  <si>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</si>
  <si>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</si>
  <si>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</si>
  <si>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</si>
  <si>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</si>
  <si>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</si>
  <si>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・法定耐用年数を超えた管渠はなく、老朽化の度合いは低い。
・処理場等の設備の改築更新及び耐震化を実施するなど、更新需要の平準化を図っている。
</t>
    <phoneticPr fontId="4"/>
  </si>
  <si>
    <t xml:space="preserve">・令和2年度から地方公営企業法財務規定を適用したため、平成28年度に策定した経営戦略について、法適用後の経営分析を行いながら、新たな経営戦略の策定が必要である。
・経費回収率の実態を踏まえ、今後上下水道審議会において、経営状況における課題と経営分析を図りながら、適正な料金体系を設定するため協議していくこととしている。
・施設の老朽化対策と維持管理の効率化を図るため、下水道処理区の統廃合について検討を進める必要がある。
</t>
    <phoneticPr fontId="4"/>
  </si>
  <si>
    <t>・経費回収率が低くなっている要因は、使用料単価が汚水処理原価と比較して低いためであるが、一部市街地を除き広大な行政区域に施設が点在するという地理的条件から汚水処理原価が高い傾向にある。
・汚水処理原価については、31.74円減少したものの、類似団体平均と比較して高く、施設利用率が類似団体平均と比較して低いため、維持管理費の効率化が必要である。
・水洗化率が前年度比0.78ポイントの微増となり、人口減少、高齢化の進行などから下水道への接続が伸び悩んでいるため、引き続き戸別訪問など下水道接続への普及啓発活動に取り組み、水洗化率の向上を図る必要がある。</t>
    <rPh sb="112" eb="113">
      <t>エン</t>
    </rPh>
    <rPh sb="113" eb="115">
      <t>ゲンショウ</t>
    </rPh>
    <rPh sb="181" eb="185">
      <t>ゼンネンドヒ</t>
    </rPh>
    <rPh sb="194" eb="196">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</si>
</sst>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85-4D26-9356-E26B3B71CBF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c:ext xmlns:c16="http://schemas.microsoft.com/office/drawing/2014/chart" uri="{C3380CC4-5D6E-409C-BE32-E72D297353CC}">
              <c16:uniqueId val="{00000001-5385-4D26-9356-E26B3B71CBF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48.3</c:v>
                </c:pt>
                <c:pt idx="1">
                  <c:v>47.32</c:v>
                </c:pt>
                <c:pt idx="2">
                  <c:v>49.08</c:v>
                </c:pt>
                <c:pt idx="3">
                  <c:v>48.95</c:v>
                </c:pt>
                <c:pt idx="4">
                  <c:v>46.68</c:v>
                </c:pt>
              </c:numCache>
            </c:numRef>
          </c:val>
          <c:extLst>
            <c:ext xmlns:c16="http://schemas.microsoft.com/office/drawing/2014/chart" uri="{C3380CC4-5D6E-409C-BE32-E72D297353CC}">
              <c16:uniqueId val="{00000000-3D65-4D58-BE9B-1D8328C1A78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c:ext xmlns:c16="http://schemas.microsoft.com/office/drawing/2014/chart" uri="{C3380CC4-5D6E-409C-BE32-E72D297353CC}">
              <c16:uniqueId val="{00000001-3D65-4D58-BE9B-1D8328C1A78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80.91</c:v>
                </c:pt>
                <c:pt idx="1">
                  <c:v>82.03</c:v>
                </c:pt>
                <c:pt idx="2">
                  <c:v>83.03</c:v>
                </c:pt>
                <c:pt idx="3">
                  <c:v>84.17</c:v>
                </c:pt>
                <c:pt idx="4">
                  <c:v>84.95</c:v>
                </c:pt>
              </c:numCache>
            </c:numRef>
          </c:val>
          <c:extLst>
            <c:ext xmlns:c16="http://schemas.microsoft.com/office/drawing/2014/chart" uri="{C3380CC4-5D6E-409C-BE32-E72D297353CC}">
              <c16:uniqueId val="{00000000-3D1C-445F-8C02-4C2A87190BC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c:ext xmlns:c16="http://schemas.microsoft.com/office/drawing/2014/chart" uri="{C3380CC4-5D6E-409C-BE32-E72D297353CC}">
              <c16:uniqueId val="{00000001-3D1C-445F-8C02-4C2A87190BC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73.87</c:v>
                </c:pt>
                <c:pt idx="1">
                  <c:v>72.819999999999993</c:v>
                </c:pt>
                <c:pt idx="2">
                  <c:v>76.150000000000006</c:v>
                </c:pt>
                <c:pt idx="3">
                  <c:v>75.61</c:v>
                </c:pt>
                <c:pt idx="4">
                  <c:v>77.569999999999993</c:v>
                </c:pt>
              </c:numCache>
            </c:numRef>
          </c:val>
          <c:extLst>
            <c:ext xmlns:c16="http://schemas.microsoft.com/office/drawing/2014/chart" uri="{C3380CC4-5D6E-409C-BE32-E72D297353CC}">
              <c16:uniqueId val="{00000000-0DCE-4624-9AB8-D8347DD7F34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CE-4624-9AB8-D8347DD7F34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4F-4A3C-ADBC-C66BA5976B2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4F-4A3C-ADBC-C66BA5976B2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46E-497D-B5D4-11012A30293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6E-497D-B5D4-11012A30293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1F-4307-803E-71CC5BBFB83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1F-4307-803E-71CC5BBFB83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06-432F-B91F-A34968D7E60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06-432F-B91F-A34968D7E60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652.05999999999995</c:v>
                </c:pt>
                <c:pt idx="1">
                  <c:v>496.58</c:v>
                </c:pt>
                <c:pt idx="2">
                  <c:v>158.38</c:v>
                </c:pt>
                <c:pt idx="3">
                  <c:v>157.08000000000001</c:v>
                </c:pt>
                <c:pt idx="4">
                  <c:v>17.38</c:v>
                </c:pt>
              </c:numCache>
            </c:numRef>
          </c:val>
          <c:extLst>
            <c:ext xmlns:c16="http://schemas.microsoft.com/office/drawing/2014/chart" uri="{C3380CC4-5D6E-409C-BE32-E72D297353CC}">
              <c16:uniqueId val="{00000000-AE6E-4982-BF7B-C7A5C57A678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c:ext xmlns:c16="http://schemas.microsoft.com/office/drawing/2014/chart" uri="{C3380CC4-5D6E-409C-BE32-E72D297353CC}">
              <c16:uniqueId val="{00000001-AE6E-4982-BF7B-C7A5C57A678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62.01</c:v>
                </c:pt>
                <c:pt idx="1">
                  <c:v>58.27</c:v>
                </c:pt>
                <c:pt idx="2">
                  <c:v>54.67</c:v>
                </c:pt>
                <c:pt idx="3">
                  <c:v>52.52</c:v>
                </c:pt>
                <c:pt idx="4">
                  <c:v>53.54</c:v>
                </c:pt>
              </c:numCache>
            </c:numRef>
          </c:val>
          <c:extLst>
            <c:ext xmlns:c16="http://schemas.microsoft.com/office/drawing/2014/chart" uri="{C3380CC4-5D6E-409C-BE32-E72D297353CC}">
              <c16:uniqueId val="{00000000-6642-4DD1-9EC4-BDAC2AD36C7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c:ext xmlns:c16="http://schemas.microsoft.com/office/drawing/2014/chart" uri="{C3380CC4-5D6E-409C-BE32-E72D297353CC}">
              <c16:uniqueId val="{00000001-6642-4DD1-9EC4-BDAC2AD36C7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272.82</c:v>
                </c:pt>
                <c:pt idx="1">
                  <c:v>306.83</c:v>
                </c:pt>
                <c:pt idx="2">
                  <c:v>327.62</c:v>
                </c:pt>
                <c:pt idx="3">
                  <c:v>342.37</c:v>
                </c:pt>
                <c:pt idx="4">
                  <c:v>310.63</c:v>
                </c:pt>
              </c:numCache>
            </c:numRef>
          </c:val>
          <c:extLst>
            <c:ext xmlns:c16="http://schemas.microsoft.com/office/drawing/2014/chart" uri="{C3380CC4-5D6E-409C-BE32-E72D297353CC}">
              <c16:uniqueId val="{00000000-3BF6-4936-80F6-A19279B236F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c:ext xmlns:c16="http://schemas.microsoft.com/office/drawing/2014/chart" uri="{C3380CC4-5D6E-409C-BE32-E72D297353CC}">
              <c16:uniqueId val="{00000001-3BF6-4936-80F6-A19279B236F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7" zoomScaleNormal="100" workbookViewId="0">
      <selection activeCell="CH18" sqref="CH18:CH1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新潟県　村上市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tr">
        <f>データ!$M$6</f>
        <v>非設置</v>
      </c>
      <c r="AE8" s="50"/>
      <c r="AF8" s="50"/>
      <c r="AG8" s="50"/>
      <c r="AH8" s="50"/>
      <c r="AI8" s="50"/>
      <c r="AJ8" s="50"/>
      <c r="AK8" s="3"/>
      <c r="AL8" s="51">
        <f>データ!S6</f>
        <v>59239</v>
      </c>
      <c r="AM8" s="51"/>
      <c r="AN8" s="51"/>
      <c r="AO8" s="51"/>
      <c r="AP8" s="51"/>
      <c r="AQ8" s="51"/>
      <c r="AR8" s="51"/>
      <c r="AS8" s="51"/>
      <c r="AT8" s="46">
        <f>データ!T6</f>
        <v>1174.26</v>
      </c>
      <c r="AU8" s="46"/>
      <c r="AV8" s="46"/>
      <c r="AW8" s="46"/>
      <c r="AX8" s="46"/>
      <c r="AY8" s="46"/>
      <c r="AZ8" s="46"/>
      <c r="BA8" s="46"/>
      <c r="BB8" s="46">
        <f>データ!U6</f>
        <v>50.45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19.03</v>
      </c>
      <c r="Q10" s="46"/>
      <c r="R10" s="46"/>
      <c r="S10" s="46"/>
      <c r="T10" s="46"/>
      <c r="U10" s="46"/>
      <c r="V10" s="46"/>
      <c r="W10" s="46">
        <f>データ!Q6</f>
        <v>98.79</v>
      </c>
      <c r="X10" s="46"/>
      <c r="Y10" s="46"/>
      <c r="Z10" s="46"/>
      <c r="AA10" s="46"/>
      <c r="AB10" s="46"/>
      <c r="AC10" s="46"/>
      <c r="AD10" s="51">
        <f>データ!R6</f>
        <v>3850</v>
      </c>
      <c r="AE10" s="51"/>
      <c r="AF10" s="51"/>
      <c r="AG10" s="51"/>
      <c r="AH10" s="51"/>
      <c r="AI10" s="51"/>
      <c r="AJ10" s="51"/>
      <c r="AK10" s="2"/>
      <c r="AL10" s="51">
        <f>データ!V6</f>
        <v>11193</v>
      </c>
      <c r="AM10" s="51"/>
      <c r="AN10" s="51"/>
      <c r="AO10" s="51"/>
      <c r="AP10" s="51"/>
      <c r="AQ10" s="51"/>
      <c r="AR10" s="51"/>
      <c r="AS10" s="51"/>
      <c r="AT10" s="46">
        <f>データ!W6</f>
        <v>6.17</v>
      </c>
      <c r="AU10" s="46"/>
      <c r="AV10" s="46"/>
      <c r="AW10" s="46"/>
      <c r="AX10" s="46"/>
      <c r="AY10" s="46"/>
      <c r="AZ10" s="46"/>
      <c r="BA10" s="46"/>
      <c r="BB10" s="46">
        <f>データ!X6</f>
        <v>1814.1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43</v>
      </c>
      <c r="O86" s="26" t="str">
        <f>データ!EO6</f>
        <v>【0.02】</v>
      </c>
    </row>
  </sheetData>
  <sheetProtection algorithmName="SHA-512" hashValue="h029usZPqip0oCY8eOGH9BwZBoStV016ajGVmfhJkGT2Mw82/y8W64odH3ZZEqphrpKpMN3UHcZpeS4rnFLSTw==" saltValue="YXRQYiXV+JXYsXGFu6/K1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152129</v>
      </c>
      <c r="D6" s="33">
        <f t="shared" si="3"/>
        <v>47</v>
      </c>
      <c r="E6" s="33">
        <f t="shared" si="3"/>
        <v>17</v>
      </c>
      <c r="F6" s="33">
        <f t="shared" si="3"/>
        <v>5</v>
      </c>
      <c r="G6" s="33">
        <f t="shared" si="3"/>
        <v>0</v>
      </c>
      <c r="H6" s="33" t="str">
        <f t="shared" si="3"/>
        <v>新潟県　村上市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19.03</v>
      </c>
      <c r="Q6" s="34">
        <f t="shared" si="3"/>
        <v>98.79</v>
      </c>
      <c r="R6" s="34">
        <f t="shared" si="3"/>
        <v>3850</v>
      </c>
      <c r="S6" s="34">
        <f t="shared" si="3"/>
        <v>59239</v>
      </c>
      <c r="T6" s="34">
        <f t="shared" si="3"/>
        <v>1174.26</v>
      </c>
      <c r="U6" s="34">
        <f t="shared" si="3"/>
        <v>50.45</v>
      </c>
      <c r="V6" s="34">
        <f t="shared" si="3"/>
        <v>11193</v>
      </c>
      <c r="W6" s="34">
        <f t="shared" si="3"/>
        <v>6.17</v>
      </c>
      <c r="X6" s="34">
        <f t="shared" si="3"/>
        <v>1814.1</v>
      </c>
      <c r="Y6" s="35">
        <f>IF(Y7="",NA(),Y7)</f>
        <v>73.87</v>
      </c>
      <c r="Z6" s="35">
        <f t="shared" ref="Z6:AH6" si="4">IF(Z7="",NA(),Z7)</f>
        <v>72.819999999999993</v>
      </c>
      <c r="AA6" s="35">
        <f t="shared" si="4"/>
        <v>76.150000000000006</v>
      </c>
      <c r="AB6" s="35">
        <f t="shared" si="4"/>
        <v>75.61</v>
      </c>
      <c r="AC6" s="35">
        <f t="shared" si="4"/>
        <v>77.569999999999993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652.05999999999995</v>
      </c>
      <c r="BG6" s="35">
        <f t="shared" ref="BG6:BO6" si="7">IF(BG7="",NA(),BG7)</f>
        <v>496.58</v>
      </c>
      <c r="BH6" s="35">
        <f t="shared" si="7"/>
        <v>158.38</v>
      </c>
      <c r="BI6" s="35">
        <f t="shared" si="7"/>
        <v>157.08000000000001</v>
      </c>
      <c r="BJ6" s="35">
        <f t="shared" si="7"/>
        <v>17.38</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62.01</v>
      </c>
      <c r="BR6" s="35">
        <f t="shared" ref="BR6:BZ6" si="8">IF(BR7="",NA(),BR7)</f>
        <v>58.27</v>
      </c>
      <c r="BS6" s="35">
        <f t="shared" si="8"/>
        <v>54.67</v>
      </c>
      <c r="BT6" s="35">
        <f t="shared" si="8"/>
        <v>52.52</v>
      </c>
      <c r="BU6" s="35">
        <f t="shared" si="8"/>
        <v>53.54</v>
      </c>
      <c r="BV6" s="35">
        <f t="shared" si="8"/>
        <v>59.3</v>
      </c>
      <c r="BW6" s="35">
        <f t="shared" si="8"/>
        <v>59.83</v>
      </c>
      <c r="BX6" s="35">
        <f t="shared" si="8"/>
        <v>65.33</v>
      </c>
      <c r="BY6" s="35">
        <f t="shared" si="8"/>
        <v>65.39</v>
      </c>
      <c r="BZ6" s="35">
        <f t="shared" si="8"/>
        <v>65.37</v>
      </c>
      <c r="CA6" s="34" t="str">
        <f>IF(CA7="","",IF(CA7="-","【-】","【"&amp;SUBSTITUTE(TEXT(CA7,"#,##0.00"),"-","△")&amp;"】"))</f>
        <v>【59.59】</v>
      </c>
      <c r="CB6" s="35">
        <f>IF(CB7="",NA(),CB7)</f>
        <v>272.82</v>
      </c>
      <c r="CC6" s="35">
        <f t="shared" ref="CC6:CK6" si="9">IF(CC7="",NA(),CC7)</f>
        <v>306.83</v>
      </c>
      <c r="CD6" s="35">
        <f t="shared" si="9"/>
        <v>327.62</v>
      </c>
      <c r="CE6" s="35">
        <f t="shared" si="9"/>
        <v>342.37</v>
      </c>
      <c r="CF6" s="35">
        <f t="shared" si="9"/>
        <v>310.63</v>
      </c>
      <c r="CG6" s="35">
        <f t="shared" si="9"/>
        <v>248.14</v>
      </c>
      <c r="CH6" s="35">
        <f t="shared" si="9"/>
        <v>246.66</v>
      </c>
      <c r="CI6" s="35">
        <f t="shared" si="9"/>
        <v>227.43</v>
      </c>
      <c r="CJ6" s="35">
        <f t="shared" si="9"/>
        <v>230.88</v>
      </c>
      <c r="CK6" s="35">
        <f t="shared" si="9"/>
        <v>228.99</v>
      </c>
      <c r="CL6" s="34" t="str">
        <f>IF(CL7="","",IF(CL7="-","【-】","【"&amp;SUBSTITUTE(TEXT(CL7,"#,##0.00"),"-","△")&amp;"】"))</f>
        <v>【257.86】</v>
      </c>
      <c r="CM6" s="35">
        <f>IF(CM7="",NA(),CM7)</f>
        <v>48.3</v>
      </c>
      <c r="CN6" s="35">
        <f t="shared" ref="CN6:CV6" si="10">IF(CN7="",NA(),CN7)</f>
        <v>47.32</v>
      </c>
      <c r="CO6" s="35">
        <f t="shared" si="10"/>
        <v>49.08</v>
      </c>
      <c r="CP6" s="35">
        <f t="shared" si="10"/>
        <v>48.95</v>
      </c>
      <c r="CQ6" s="35">
        <f t="shared" si="10"/>
        <v>46.68</v>
      </c>
      <c r="CR6" s="35">
        <f t="shared" si="10"/>
        <v>57.3</v>
      </c>
      <c r="CS6" s="35">
        <f t="shared" si="10"/>
        <v>56</v>
      </c>
      <c r="CT6" s="35">
        <f t="shared" si="10"/>
        <v>56.01</v>
      </c>
      <c r="CU6" s="35">
        <f t="shared" si="10"/>
        <v>56.72</v>
      </c>
      <c r="CV6" s="35">
        <f t="shared" si="10"/>
        <v>54.06</v>
      </c>
      <c r="CW6" s="34" t="str">
        <f>IF(CW7="","",IF(CW7="-","【-】","【"&amp;SUBSTITUTE(TEXT(CW7,"#,##0.00"),"-","△")&amp;"】"))</f>
        <v>【51.30】</v>
      </c>
      <c r="CX6" s="35">
        <f>IF(CX7="",NA(),CX7)</f>
        <v>80.91</v>
      </c>
      <c r="CY6" s="35">
        <f t="shared" ref="CY6:DG6" si="11">IF(CY7="",NA(),CY7)</f>
        <v>82.03</v>
      </c>
      <c r="CZ6" s="35">
        <f t="shared" si="11"/>
        <v>83.03</v>
      </c>
      <c r="DA6" s="35">
        <f t="shared" si="11"/>
        <v>84.17</v>
      </c>
      <c r="DB6" s="35">
        <f t="shared" si="11"/>
        <v>84.95</v>
      </c>
      <c r="DC6" s="35">
        <f t="shared" si="11"/>
        <v>89.43</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152129</v>
      </c>
      <c r="D7" s="37">
        <v>47</v>
      </c>
      <c r="E7" s="37">
        <v>17</v>
      </c>
      <c r="F7" s="37">
        <v>5</v>
      </c>
      <c r="G7" s="37">
        <v>0</v>
      </c>
      <c r="H7" s="37" t="s">
        <v>97</v>
      </c>
      <c r="I7" s="37" t="s">
        <v>98</v>
      </c>
      <c r="J7" s="37" t="s">
        <v>99</v>
      </c>
      <c r="K7" s="37" t="s">
        <v>100</v>
      </c>
      <c r="L7" s="37" t="s">
        <v>101</v>
      </c>
      <c r="M7" s="37" t="s">
        <v>102</v>
      </c>
      <c r="N7" s="38" t="s">
        <v>103</v>
      </c>
      <c r="O7" s="38" t="s">
        <v>104</v>
      </c>
      <c r="P7" s="38">
        <v>19.03</v>
      </c>
      <c r="Q7" s="38">
        <v>98.79</v>
      </c>
      <c r="R7" s="38">
        <v>3850</v>
      </c>
      <c r="S7" s="38">
        <v>59239</v>
      </c>
      <c r="T7" s="38">
        <v>1174.26</v>
      </c>
      <c r="U7" s="38">
        <v>50.45</v>
      </c>
      <c r="V7" s="38">
        <v>11193</v>
      </c>
      <c r="W7" s="38">
        <v>6.17</v>
      </c>
      <c r="X7" s="38">
        <v>1814.1</v>
      </c>
      <c r="Y7" s="38">
        <v>73.87</v>
      </c>
      <c r="Z7" s="38">
        <v>72.819999999999993</v>
      </c>
      <c r="AA7" s="38">
        <v>76.150000000000006</v>
      </c>
      <c r="AB7" s="38">
        <v>75.61</v>
      </c>
      <c r="AC7" s="38">
        <v>77.569999999999993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652.05999999999995</v>
      </c>
      <c r="BG7" s="38">
        <v>496.58</v>
      </c>
      <c r="BH7" s="38">
        <v>158.38</v>
      </c>
      <c r="BI7" s="38">
        <v>157.08000000000001</v>
      </c>
      <c r="BJ7" s="38">
        <v>17.38</v>
      </c>
      <c r="BK7" s="38">
        <v>721.43</v>
      </c>
      <c r="BL7" s="38">
        <v>685.34</v>
      </c>
      <c r="BM7" s="38">
        <v>684.74</v>
      </c>
      <c r="BN7" s="38">
        <v>654.91999999999996</v>
      </c>
      <c r="BO7" s="38">
        <v>654.71</v>
      </c>
      <c r="BP7" s="38">
        <v>765.47</v>
      </c>
      <c r="BQ7" s="38">
        <v>62.01</v>
      </c>
      <c r="BR7" s="38">
        <v>58.27</v>
      </c>
      <c r="BS7" s="38">
        <v>54.67</v>
      </c>
      <c r="BT7" s="38">
        <v>52.52</v>
      </c>
      <c r="BU7" s="38">
        <v>53.54</v>
      </c>
      <c r="BV7" s="38">
        <v>59.3</v>
      </c>
      <c r="BW7" s="38">
        <v>59.83</v>
      </c>
      <c r="BX7" s="38">
        <v>65.33</v>
      </c>
      <c r="BY7" s="38">
        <v>65.39</v>
      </c>
      <c r="BZ7" s="38">
        <v>65.37</v>
      </c>
      <c r="CA7" s="38">
        <v>59.59</v>
      </c>
      <c r="CB7" s="38">
        <v>272.82</v>
      </c>
      <c r="CC7" s="38">
        <v>306.83</v>
      </c>
      <c r="CD7" s="38">
        <v>327.62</v>
      </c>
      <c r="CE7" s="38">
        <v>342.37</v>
      </c>
      <c r="CF7" s="38">
        <v>310.63</v>
      </c>
      <c r="CG7" s="38">
        <v>248.14</v>
      </c>
      <c r="CH7" s="38">
        <v>246.66</v>
      </c>
      <c r="CI7" s="38">
        <v>227.43</v>
      </c>
      <c r="CJ7" s="38">
        <v>230.88</v>
      </c>
      <c r="CK7" s="38">
        <v>228.99</v>
      </c>
      <c r="CL7" s="38">
        <v>257.86</v>
      </c>
      <c r="CM7" s="38">
        <v>48.3</v>
      </c>
      <c r="CN7" s="38">
        <v>47.32</v>
      </c>
      <c r="CO7" s="38">
        <v>49.08</v>
      </c>
      <c r="CP7" s="38">
        <v>48.95</v>
      </c>
      <c r="CQ7" s="38">
        <v>46.68</v>
      </c>
      <c r="CR7" s="38">
        <v>57.3</v>
      </c>
      <c r="CS7" s="38">
        <v>56</v>
      </c>
      <c r="CT7" s="38">
        <v>56.01</v>
      </c>
      <c r="CU7" s="38">
        <v>56.72</v>
      </c>
      <c r="CV7" s="38">
        <v>54.06</v>
      </c>
      <c r="CW7" s="38">
        <v>51.3</v>
      </c>
      <c r="CX7" s="38">
        <v>80.91</v>
      </c>
      <c r="CY7" s="38">
        <v>82.03</v>
      </c>
      <c r="CZ7" s="38">
        <v>83.03</v>
      </c>
      <c r="DA7" s="38">
        <v>84.17</v>
      </c>
      <c r="DB7" s="38">
        <v>84.95</v>
      </c>
      <c r="DC7" s="38">
        <v>89.43</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林　奈美</cp:lastModifiedBy>
  <cp:lastPrinted>2021-01-25T02:58:21Z</cp:lastPrinted>
  <dcterms:created xsi:type="dcterms:W3CDTF">2020-12-04T03:03:16Z</dcterms:created>
  <dcterms:modified xsi:type="dcterms:W3CDTF">2021-02-15T04:28:53Z</dcterms:modified>
  <cp:category/>
</cp:coreProperties>
</file>