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rmwn93011\☆上下水道課\01.経営企画室\05_市町村課調査関係\06_経営比較分析\R2_公営企業に係る経営比較分析\村上市\"/>
    </mc:Choice>
  </mc:AlternateContent>
  <workbookProtection workbookAlgorithmName="SHA-512" workbookHashValue="MpqyVaLT0GUvpsP/UpCHhsemfAW4BOP8CDnICcCLjuICx/ByjSHX/SrXp2d+xLX/99TkF8HDTz+pGtSTBvQeAQ==" workbookSaltValue="tTkKDqozWF3A7dzALVkXb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R6" i="5"/>
  <c r="Q6" i="5"/>
  <c r="P6" i="5"/>
  <c r="O6" i="5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L10" i="4"/>
  <c r="AD10" i="4"/>
  <c r="W10" i="4"/>
  <c r="P10" i="4"/>
  <c r="I10" i="4"/>
  <c r="B10" i="4"/>
  <c r="BB8" i="4"/>
  <c r="AT8" i="4"/>
  <c r="AL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<sst xmlns="http://schemas.openxmlformats.org/spreadsheetml/2006/main" count="325" uniqueCount="116">
  <si>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</si>
  <si>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</si>
  <si>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</si>
  <si>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</si>
  <si>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</si>
  <si>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</si>
  <si>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</si>
  <si>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</si>
  <si>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</si>
  <si>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</si>
  <si>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</si>
  <si>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</si>
  <si>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</si>
  <si>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</si>
  <si>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</si>
  <si>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</si>
  <si>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</si>
  <si>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</si>
  <si>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</si>
  <si>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</si>
  <si>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</si>
  <si>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</si>
  <si>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</si>
  <si>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</si>
  <si>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</si>
  <si>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</si>
  <si>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</si>
  <si>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</si>
  <si>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</si>
  <si>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</si>
  <si>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</si>
  <si>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</si>
  <si>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</si>
  <si>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</si>
  <si>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</si>
  <si>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</si>
  <si>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</si>
  <si>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</si>
  <si>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</si>
  <si>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</si>
  <si>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</si>
  <si>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</si>
  <si>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</si>
  <si>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</si>
  <si>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</si>
  <si>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</si>
  <si>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</si>
  <si>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</si>
  <si>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</si>
  <si>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</si>
  <si>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</si>
  <si>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</si>
  <si>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</si>
  <si>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</si>
  <si>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</si>
  <si>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</si>
  <si>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</si>
  <si>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</si>
  <si>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</si>
  <si>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</si>
  <si>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</si>
  <si>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</si>
  <si>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</si>
  <si>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</si>
  <si>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</si>
  <si>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</si>
  <si>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</si>
  <si>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</si>
  <si>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</si>
  <si>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</si>
  <si>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</si>
  <si>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</si>
  <si>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</si>
  <si>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</si>
  <si>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</si>
  <si>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</si>
  <si>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</si>
  <si>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</si>
  <si>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</si>
  <si>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</si>
  <si>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</si>
  <si>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</si>
  <si>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</si>
  <si>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</si>
  <si>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</si>
  <si>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</si>
  <si>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</si>
  <si>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</si>
  <si>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</si>
  <si>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</si>
  <si>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</si>
  <si>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</si>
  <si>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</si>
  <si>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</si>
  <si>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</si>
  <si>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</si>
  <si>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　村上市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</si>
  <si>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</si>
  <si>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</si>
  <si>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</si>
  <si>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</si>
  <si>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</si>
  <si>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</si>
  <si>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</si>
  <si>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</si>
  <si>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</si>
  <si>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</si>
  <si>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</si>
  <si>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</si>
  <si>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</si>
  <si>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</si>
  <si>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</si>
  <si>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</si>
  <si>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・合併処理浄化槽の耐用年数の範囲内であり、通常は、維持管理費用のみ発生するため、点検等において適正な管理を行いながら、対策が必要な場合においては、計画的に更新していくこととしている。</t>
    <rPh sb="9" eb="11">
      <t>タイヨウ</t>
    </rPh>
    <rPh sb="11" eb="13">
      <t>ネンスウ</t>
    </rPh>
    <rPh sb="14" eb="16">
      <t>ハンイ</t>
    </rPh>
    <rPh sb="16" eb="17">
      <t>ナイ</t>
    </rPh>
    <rPh sb="21" eb="23">
      <t>ツウジョウ</t>
    </rPh>
    <rPh sb="25" eb="27">
      <t>イジ</t>
    </rPh>
    <rPh sb="27" eb="29">
      <t>カンリ</t>
    </rPh>
    <rPh sb="29" eb="31">
      <t>ヒヨウ</t>
    </rPh>
    <rPh sb="33" eb="35">
      <t>ハッセイ</t>
    </rPh>
    <rPh sb="40" eb="42">
      <t>テンケン</t>
    </rPh>
    <rPh sb="42" eb="43">
      <t>トウ</t>
    </rPh>
    <rPh sb="47" eb="49">
      <t>テキセイ</t>
    </rPh>
    <rPh sb="50" eb="52">
      <t>カンリ</t>
    </rPh>
    <rPh sb="53" eb="54">
      <t>オコナ</t>
    </rPh>
    <rPh sb="59" eb="61">
      <t>タイサク</t>
    </rPh>
    <rPh sb="62" eb="64">
      <t>ヒツヨウ</t>
    </rPh>
    <rPh sb="65" eb="67">
      <t>バアイ</t>
    </rPh>
    <rPh sb="73" eb="76">
      <t>ケイカクテキ</t>
    </rPh>
    <rPh sb="77" eb="79">
      <t>コウシン</t>
    </rPh>
    <phoneticPr fontId="4"/>
  </si>
  <si>
    <t xml:space="preserve">・令和2年度は、地方公営企業法適用後の決算初年度の数値である。平成28年度に策定した経営戦略については、法適用後の経営戦略として見直しを図る必要がある。
・上下水道事業審議会において、経営分析を図りながら、適正な料金水準を協議するとともに、経営の健全化を図る必要がある。
</t>
    <rPh sb="25" eb="27">
      <t>スウチ</t>
    </rPh>
    <rPh sb="52" eb="53">
      <t>ホウ</t>
    </rPh>
    <rPh sb="53" eb="55">
      <t>テキヨウ</t>
    </rPh>
    <rPh sb="55" eb="56">
      <t>ゴ</t>
    </rPh>
    <rPh sb="64" eb="66">
      <t>ミナオ</t>
    </rPh>
    <rPh sb="68" eb="69">
      <t>ハカ</t>
    </rPh>
    <rPh sb="70" eb="72">
      <t>ヒツヨウ</t>
    </rPh>
    <rPh sb="83" eb="85">
      <t>ジギョウ</t>
    </rPh>
    <rPh sb="109" eb="111">
      <t>スイジュン</t>
    </rPh>
    <rPh sb="112" eb="114">
      <t>キョウギ</t>
    </rPh>
    <phoneticPr fontId="4"/>
  </si>
  <si>
    <t>・経費回収率が43.64%と下水道事業の中では、最も低く、汚水維持管理費が使用料で賄えていない状況にある。
・汚水処理原価が423.97円と高い水準にあるのは、維持管理費及び令和２年度からの法適用に伴い、減価償却費となる資本費が増加したためである。
・合併処理浄化槽を設置した世帯のみであるため、水洗化率は100％である。</t>
    <rPh sb="1" eb="3">
      <t>ケイヒ</t>
    </rPh>
    <rPh sb="3" eb="5">
      <t>カイシュウ</t>
    </rPh>
    <rPh sb="5" eb="6">
      <t>リツ</t>
    </rPh>
    <rPh sb="14" eb="17">
      <t>ゲスイドウ</t>
    </rPh>
    <rPh sb="17" eb="19">
      <t>ジギョウ</t>
    </rPh>
    <rPh sb="20" eb="21">
      <t>ナカ</t>
    </rPh>
    <rPh sb="24" eb="25">
      <t>モット</t>
    </rPh>
    <rPh sb="26" eb="27">
      <t>ヒク</t>
    </rPh>
    <rPh sb="29" eb="31">
      <t>オスイ</t>
    </rPh>
    <rPh sb="31" eb="33">
      <t>イジ</t>
    </rPh>
    <rPh sb="33" eb="36">
      <t>カンリヒ</t>
    </rPh>
    <rPh sb="37" eb="39">
      <t>シヨウ</t>
    </rPh>
    <rPh sb="56" eb="58">
      <t>オスイ</t>
    </rPh>
    <rPh sb="58" eb="60">
      <t>ショリ</t>
    </rPh>
    <rPh sb="60" eb="62">
      <t>ゲンカ</t>
    </rPh>
    <rPh sb="69" eb="70">
      <t>エン</t>
    </rPh>
    <rPh sb="71" eb="72">
      <t>タカ</t>
    </rPh>
    <rPh sb="73" eb="75">
      <t>スイジュン</t>
    </rPh>
    <rPh sb="81" eb="83">
      <t>イジ</t>
    </rPh>
    <rPh sb="83" eb="85">
      <t>カンリ</t>
    </rPh>
    <rPh sb="86" eb="87">
      <t>オヨ</t>
    </rPh>
    <rPh sb="88" eb="90">
      <t>レイワ</t>
    </rPh>
    <rPh sb="91" eb="93">
      <t>ネンド</t>
    </rPh>
    <rPh sb="96" eb="97">
      <t>ホウ</t>
    </rPh>
    <rPh sb="97" eb="99">
      <t>テキヨウ</t>
    </rPh>
    <rPh sb="100" eb="101">
      <t>トモナ</t>
    </rPh>
    <rPh sb="103" eb="105">
      <t>ゲンカ</t>
    </rPh>
    <rPh sb="105" eb="107">
      <t>ショウキャク</t>
    </rPh>
    <rPh sb="107" eb="108">
      <t>ヒ</t>
    </rPh>
    <rPh sb="111" eb="113">
      <t>シホン</t>
    </rPh>
    <rPh sb="113" eb="114">
      <t>ヒ</t>
    </rPh>
    <rPh sb="115" eb="117">
      <t>ゾウカ</t>
    </rPh>
    <rPh sb="128" eb="130">
      <t>ガッペイ</t>
    </rPh>
    <rPh sb="130" eb="132">
      <t>ショリ</t>
    </rPh>
    <rPh sb="132" eb="135">
      <t>ジョウカソウ</t>
    </rPh>
    <rPh sb="136" eb="138">
      <t>セッチ</t>
    </rPh>
    <rPh sb="140" eb="142">
      <t>セタイ</t>
    </rPh>
    <rPh sb="150" eb="152">
      <t>スイセン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</si>
</sst>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4-49FB-9C08-B438CFD71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44-49FB-9C08-B438CFD71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A-4AA7-89BE-B06FF13CD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AA-4AA7-89BE-B06FF13CD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B-48FB-8E08-40D975FE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B-48FB-8E08-40D975FE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B-4634-938C-1CC59A5A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9B-4634-938C-1CC59A5A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5-410D-9C8E-0189E2BA6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5-410D-9C8E-0189E2BA6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A-4C50-9E36-9D680F47B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A-4C50-9E36-9D680F47B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129.29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4-4BD7-BEFB-C223B4DB6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4-4BD7-BEFB-C223B4DB6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-654.20000000000005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9-4800-9A25-F908351E0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9-4800-9A25-F908351E0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C-489F-A73E-F00A3B5AB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782.91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C-489F-A73E-F00A3B5AB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5-446D-BF66-8FC75681D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5-446D-BF66-8FC75681D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7-48C2-BEE8-71D990900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316.97000000000003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67-48C2-BEE8-71D990900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CI39" sqref="CI3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新潟県　村上市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個別排水処理</v>
      </c>
      <c r="Q8" s="49"/>
      <c r="R8" s="49"/>
      <c r="S8" s="49"/>
      <c r="T8" s="49"/>
      <c r="U8" s="49"/>
      <c r="V8" s="49"/>
      <c r="W8" s="49" t="str">
        <f>データ!L6</f>
        <v>L2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58238</v>
      </c>
      <c r="AM8" s="51"/>
      <c r="AN8" s="51"/>
      <c r="AO8" s="51"/>
      <c r="AP8" s="51"/>
      <c r="AQ8" s="51"/>
      <c r="AR8" s="51"/>
      <c r="AS8" s="51"/>
      <c r="AT8" s="46">
        <f>データ!T6</f>
        <v>1174.17</v>
      </c>
      <c r="AU8" s="46"/>
      <c r="AV8" s="46"/>
      <c r="AW8" s="46"/>
      <c r="AX8" s="46"/>
      <c r="AY8" s="46"/>
      <c r="AZ8" s="46"/>
      <c r="BA8" s="46"/>
      <c r="BB8" s="46">
        <f>データ!U6</f>
        <v>49.6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97.6</v>
      </c>
      <c r="J10" s="46"/>
      <c r="K10" s="46"/>
      <c r="L10" s="46"/>
      <c r="M10" s="46"/>
      <c r="N10" s="46"/>
      <c r="O10" s="46"/>
      <c r="P10" s="46">
        <f>データ!P6</f>
        <v>0.09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3487</v>
      </c>
      <c r="AE10" s="51"/>
      <c r="AF10" s="51"/>
      <c r="AG10" s="51"/>
      <c r="AH10" s="51"/>
      <c r="AI10" s="51"/>
      <c r="AJ10" s="51"/>
      <c r="AK10" s="2"/>
      <c r="AL10" s="51">
        <f>データ!V6</f>
        <v>53</v>
      </c>
      <c r="AM10" s="51"/>
      <c r="AN10" s="51"/>
      <c r="AO10" s="51"/>
      <c r="AP10" s="51"/>
      <c r="AQ10" s="51"/>
      <c r="AR10" s="51"/>
      <c r="AS10" s="51"/>
      <c r="AT10" s="46">
        <f>データ!W6</f>
        <v>0.09</v>
      </c>
      <c r="AU10" s="46"/>
      <c r="AV10" s="46"/>
      <c r="AW10" s="46"/>
      <c r="AX10" s="46"/>
      <c r="AY10" s="46"/>
      <c r="AZ10" s="46"/>
      <c r="BA10" s="46"/>
      <c r="BB10" s="46">
        <f>データ!X6</f>
        <v>588.89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113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114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【97.34】</v>
      </c>
      <c r="F85" s="26" t="str">
        <f>データ!AT6</f>
        <v>【214.44】</v>
      </c>
      <c r="G85" s="26" t="str">
        <f>データ!BE6</f>
        <v>【140.89】</v>
      </c>
      <c r="H85" s="26" t="str">
        <f>データ!BP6</f>
        <v>【780.89】</v>
      </c>
      <c r="I85" s="26" t="str">
        <f>データ!CA6</f>
        <v>【48.58】</v>
      </c>
      <c r="J85" s="26" t="str">
        <f>データ!CL6</f>
        <v>【328.08】</v>
      </c>
      <c r="K85" s="26" t="str">
        <f>データ!CW6</f>
        <v>【46.74】</v>
      </c>
      <c r="L85" s="26" t="str">
        <f>データ!DH6</f>
        <v>【81.12】</v>
      </c>
      <c r="M85" s="26" t="str">
        <f>データ!DS6</f>
        <v>【33.20】</v>
      </c>
      <c r="N85" s="26" t="str">
        <f>データ!ED6</f>
        <v>【-】</v>
      </c>
      <c r="O85" s="26" t="str">
        <f>データ!EO6</f>
        <v>【-】</v>
      </c>
    </row>
  </sheetData>
  <sheetProtection algorithmName="SHA-512" hashValue="JNLHdxHvjrwjmUGvIqjyUKWJzgP+9UGHyqCSRPZVtEfnNxUu/uPT5ELfJjA3mRCF+Rf8M9XatD5pUd4CwtYCcA==" saltValue="+8ylhJpT4eITznGFvd6YB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152129</v>
      </c>
      <c r="D6" s="33">
        <f t="shared" si="3"/>
        <v>46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新潟県　村上市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>
        <f t="shared" si="3"/>
        <v>97.6</v>
      </c>
      <c r="P6" s="34">
        <f t="shared" si="3"/>
        <v>0.09</v>
      </c>
      <c r="Q6" s="34">
        <f t="shared" si="3"/>
        <v>100</v>
      </c>
      <c r="R6" s="34">
        <f t="shared" si="3"/>
        <v>3487</v>
      </c>
      <c r="S6" s="34">
        <f t="shared" si="3"/>
        <v>58238</v>
      </c>
      <c r="T6" s="34">
        <f t="shared" si="3"/>
        <v>1174.17</v>
      </c>
      <c r="U6" s="34">
        <f t="shared" si="3"/>
        <v>49.6</v>
      </c>
      <c r="V6" s="34">
        <f t="shared" si="3"/>
        <v>53</v>
      </c>
      <c r="W6" s="34">
        <f t="shared" si="3"/>
        <v>0.09</v>
      </c>
      <c r="X6" s="34">
        <f t="shared" si="3"/>
        <v>588.89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70.2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96.14</v>
      </c>
      <c r="AI6" s="34" t="str">
        <f>IF(AI7="","",IF(AI7="-","【-】","【"&amp;SUBSTITUTE(TEXT(AI7,"#,##0.00"),"-","△")&amp;"】"))</f>
        <v>【97.34】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5">
        <f t="shared" si="5"/>
        <v>129.29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237</v>
      </c>
      <c r="AT6" s="34" t="str">
        <f>IF(AT7="","",IF(AT7="-","【-】","【"&amp;SUBSTITUTE(TEXT(AT7,"#,##0.00"),"-","△")&amp;"】"))</f>
        <v>【214.44】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-654.20000000000005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135.35</v>
      </c>
      <c r="BE6" s="34" t="str">
        <f>IF(BE7="","",IF(BE7="-","【-】","【"&amp;SUBSTITUTE(TEXT(BE7,"#,##0.00"),"-","△")&amp;"】"))</f>
        <v>【140.89】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4">
        <f t="shared" si="7"/>
        <v>0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782.91</v>
      </c>
      <c r="BP6" s="34" t="str">
        <f>IF(BP7="","",IF(BP7="-","【-】","【"&amp;SUBSTITUTE(TEXT(BP7,"#,##0.00"),"-","△")&amp;"】"))</f>
        <v>【780.89】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43.64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49.38</v>
      </c>
      <c r="CA6" s="34" t="str">
        <f>IF(CA7="","",IF(CA7="-","【-】","【"&amp;SUBSTITUTE(TEXT(CA7,"#,##0.00"),"-","△")&amp;"】"))</f>
        <v>【48.58】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423.97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316.97000000000003</v>
      </c>
      <c r="CL6" s="34" t="str">
        <f>IF(CL7="","",IF(CL7="-","【-】","【"&amp;SUBSTITUTE(TEXT(CL7,"#,##0.00"),"-","△")&amp;"】"))</f>
        <v>【328.08】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34.380000000000003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46.36</v>
      </c>
      <c r="CW6" s="34" t="str">
        <f>IF(CW7="","",IF(CW7="-","【-】","【"&amp;SUBSTITUTE(TEXT(CW7,"#,##0.00"),"-","△")&amp;"】"))</f>
        <v>【46.74】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100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83.08</v>
      </c>
      <c r="DH6" s="34" t="str">
        <f>IF(DH7="","",IF(DH7="-","【-】","【"&amp;SUBSTITUTE(TEXT(DH7,"#,##0.00"),"-","△")&amp;"】"))</f>
        <v>【81.12】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20.55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33.75</v>
      </c>
      <c r="DS6" s="34" t="str">
        <f>IF(DS7="","",IF(DS7="-","【-】","【"&amp;SUBSTITUTE(TEXT(DS7,"#,##0.00"),"-","△")&amp;"】"))</f>
        <v>【33.20】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5" t="str">
        <f t="shared" si="13"/>
        <v>-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 t="str">
        <f t="shared" si="13"/>
        <v>-</v>
      </c>
      <c r="ED6" s="34" t="str">
        <f>IF(ED7="","",IF(ED7="-","【-】","【"&amp;SUBSTITUTE(TEXT(ED7,"#,##0.00"),"-","△")&amp;"】"))</f>
        <v>【-】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8" s="36" customFormat="1" x14ac:dyDescent="0.15">
      <c r="A7" s="28"/>
      <c r="B7" s="37">
        <v>2020</v>
      </c>
      <c r="C7" s="37">
        <v>152129</v>
      </c>
      <c r="D7" s="37">
        <v>46</v>
      </c>
      <c r="E7" s="37">
        <v>18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97.6</v>
      </c>
      <c r="P7" s="38">
        <v>0.09</v>
      </c>
      <c r="Q7" s="38">
        <v>100</v>
      </c>
      <c r="R7" s="38">
        <v>3487</v>
      </c>
      <c r="S7" s="38">
        <v>58238</v>
      </c>
      <c r="T7" s="38">
        <v>1174.17</v>
      </c>
      <c r="U7" s="38">
        <v>49.6</v>
      </c>
      <c r="V7" s="38">
        <v>53</v>
      </c>
      <c r="W7" s="38">
        <v>0.09</v>
      </c>
      <c r="X7" s="38">
        <v>588.89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70.2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96.14</v>
      </c>
      <c r="AI7" s="38">
        <v>97.34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129.29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237</v>
      </c>
      <c r="AT7" s="38">
        <v>214.44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-654.20000000000005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135.35</v>
      </c>
      <c r="BE7" s="38">
        <v>140.88999999999999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0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782.91</v>
      </c>
      <c r="BP7" s="38">
        <v>780.89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43.64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49.38</v>
      </c>
      <c r="CA7" s="38">
        <v>48.58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423.97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316.97000000000003</v>
      </c>
      <c r="CL7" s="38">
        <v>328.08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34.380000000000003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46.36</v>
      </c>
      <c r="CW7" s="38">
        <v>46.74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100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83.08</v>
      </c>
      <c r="DH7" s="38">
        <v>81.12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20.55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33.75</v>
      </c>
      <c r="DS7" s="38">
        <v>33.200000000000003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 t="s">
        <v>102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 t="s">
        <v>102</v>
      </c>
      <c r="ED7" s="38" t="s">
        <v>102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 t="s">
        <v>102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 t="s">
        <v>102</v>
      </c>
      <c r="EO7" s="38" t="s">
        <v>102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小松　直人</cp:lastModifiedBy>
  <cp:lastPrinted>2022-01-23T01:47:45Z</cp:lastPrinted>
  <dcterms:created xsi:type="dcterms:W3CDTF">2021-12-03T07:40:43Z</dcterms:created>
  <dcterms:modified xsi:type="dcterms:W3CDTF">2023-06-29T06:27:34Z</dcterms:modified>
  <cp:category/>
</cp:coreProperties>
</file>