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rmwn93011\☆上下水道課\01.経営企画室\05_市町村課調査関係\06_経営比較分析\R2_公営企業に係る経営比較分析\村上市\"/>
    </mc:Choice>
  </mc:AlternateContent>
  <workbookProtection workbookAlgorithmName="SHA-512" workbookHashValue="MpqyVaLT0GUvpsP/UpCHhsemfAW4BOP8CDnICcCLjuICx/ByjSHX/SrXp2d+xLX/99TkF8HDTz+pGtSTBvQeAQ==" workbookSaltValue="tTkKDqozWF3A7dzALVkXbQ==" workbookSpinCount="100000" lockStructure="1"/>
  <bookViews>
    <workbookView xWindow="0" yWindow="0" windowWidth="15360" windowHeight="7635"/>
  </bookViews>
  <sheets>
    <sheet name="法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AT10" i="4" s="1"/>
  <c r="V6" i="5"/>
  <c r="U6" i="5"/>
  <c r="T6" i="5"/>
  <c r="S6" i="5"/>
  <c r="R6" i="5"/>
  <c r="Q6" i="5"/>
  <c r="P6" i="5"/>
  <c r="O6" i="5"/>
  <c r="N6" i="5"/>
  <c r="M6" i="5"/>
  <c r="L6" i="5"/>
  <c r="K6" i="5"/>
  <c r="P8" i="4" s="1"/>
  <c r="J6" i="5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E85" i="4"/>
  <c r="BB10" i="4"/>
  <c r="AL10" i="4"/>
  <c r="AD10" i="4"/>
  <c r="W10" i="4"/>
  <c r="P10" i="4"/>
  <c r="I10" i="4"/>
  <c r="B10" i="4"/>
  <c r="BB8" i="4"/>
  <c r="AT8" i="4"/>
  <c r="AL8" i="4"/>
  <c r="AD8" i="4"/>
  <c r="W8" i="4"/>
  <c r="I8" i="4"/>
  <c r="B8" i="4"/>
  <c r="B6" i="4"/>
</calcChain>
</file>

<file path=xl/sharedStrings.xml><?xml version="1.0" encoding="utf-8"?>
<sst xmlns="http://schemas.openxmlformats.org/spreadsheetml/2006/main" count="325" uniqueCount="116">
  <si>
    <t>経営比較分析表（令和2年度決算）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</si>
  <si>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</si>
  <si>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</si>
  <si>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</si>
  <si>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</si>
  <si>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</si>
  <si>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</si>
  <si>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</si>
  <si>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</si>
  <si>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</si>
  <si>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</si>
  <si>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</si>
  <si>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</si>
  <si>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</si>
  <si>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</si>
  <si>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</si>
  <si>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</si>
  <si>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</si>
  <si>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</si>
  <si>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</si>
  <si>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</si>
  <si>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</si>
  <si>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</si>
  <si>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</si>
  <si>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</si>
  <si>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</si>
  <si>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</si>
  <si>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</si>
  <si>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</si>
  <si>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</si>
  <si>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</si>
  <si>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</si>
  <si>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</si>
  <si>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</si>
  <si>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</si>
  <si>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</si>
  <si>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</si>
  <si>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</si>
  <si>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</si>
  <si>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</si>
  <si>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</si>
  <si>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</si>
  <si>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</si>
  <si>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</si>
  <si>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</si>
  <si>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</si>
  <si>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</si>
  <si>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</si>
  <si>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</si>
  <si>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</si>
  <si>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</si>
  <si>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</si>
  <si>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</si>
  <si>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</si>
  <si>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</si>
  <si>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</si>
  <si>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</si>
  <si>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</si>
  <si>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</si>
  <si>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</si>
  <si>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</si>
  <si>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</si>
  <si>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</si>
  <si>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</si>
  <si>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</si>
  <si>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</si>
  <si>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</si>
  <si>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</si>
  <si>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</si>
  <si>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</si>
  <si>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</si>
  <si>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</si>
  <si>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</si>
  <si>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</si>
  <si>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</si>
  <si>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</si>
  <si>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</si>
  <si>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</si>
  <si>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</si>
  <si>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</si>
  <si>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</si>
  <si>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</si>
  <si>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</si>
  <si>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</si>
  <si>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</si>
  <si>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</si>
  <si>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</si>
  <si>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</si>
  <si>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</si>
  <si>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</si>
  <si>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</si>
  <si>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</si>
  <si>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</si>
  <si>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</si>
  <si>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</si>
  <si>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</si>
  <si>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新潟県　村上市</t>
  </si>
  <si>
    <t>法適用</t>
  </si>
  <si>
    <t>下水道事業</t>
  </si>
  <si>
    <t>個別排水処理</t>
  </si>
  <si>
    <t>L2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</si>
  <si>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</si>
  <si>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</si>
  <si>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</si>
  <si>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</si>
  <si>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</si>
  <si>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</si>
  <si>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</si>
  <si>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</si>
  <si>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</si>
  <si>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</si>
  <si>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</si>
  <si>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</si>
  <si>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・合併処理浄化槽の耐用年数の範囲内であり、通常は、維持管理費用のみ発生するため、点検等において適正な管理を行いながら、対策が必要な場合においては、計画的に更新していくこととしている。</t>
    <rPh sb="9" eb="11">
      <t>タイヨウ</t>
    </rPh>
    <rPh sb="11" eb="13">
      <t>ネンスウ</t>
    </rPh>
    <rPh sb="14" eb="16">
      <t>ハンイ</t>
    </rPh>
    <rPh sb="16" eb="17">
      <t>ナイ</t>
    </rPh>
    <rPh sb="21" eb="23">
      <t>ツウジョウ</t>
    </rPh>
    <rPh sb="25" eb="27">
      <t>イジ</t>
    </rPh>
    <rPh sb="27" eb="29">
      <t>カンリ</t>
    </rPh>
    <rPh sb="29" eb="31">
      <t>ヒヨウ</t>
    </rPh>
    <rPh sb="33" eb="35">
      <t>ハッセイ</t>
    </rPh>
    <rPh sb="40" eb="42">
      <t>テンケン</t>
    </rPh>
    <rPh sb="42" eb="43">
      <t>トウ</t>
    </rPh>
    <rPh sb="47" eb="49">
      <t>テキセイ</t>
    </rPh>
    <rPh sb="50" eb="52">
      <t>カンリ</t>
    </rPh>
    <rPh sb="53" eb="54">
      <t>オコナ</t>
    </rPh>
    <rPh sb="59" eb="61">
      <t>タイサク</t>
    </rPh>
    <rPh sb="62" eb="64">
      <t>ヒツヨウ</t>
    </rPh>
    <rPh sb="65" eb="67">
      <t>バアイ</t>
    </rPh>
    <rPh sb="73" eb="76">
      <t>ケイカクテキ</t>
    </rPh>
    <rPh sb="77" eb="79">
      <t>コウシン</t>
    </rPh>
    <phoneticPr fontId="4"/>
  </si>
  <si>
    <t xml:space="preserve">・令和2年度は、地方公営企業法適用後の決算初年度の数値である。平成28年度に策定した経営戦略については、法適用後の経営戦略として見直しを図る必要がある。
・上下水道事業審議会において、経営分析を図りながら、適正な料金水準を協議するとともに、経営の健全化を図る必要がある。
</t>
    <rPh sb="25" eb="27">
      <t>スウチ</t>
    </rPh>
    <rPh sb="52" eb="53">
      <t>ホウ</t>
    </rPh>
    <rPh sb="53" eb="55">
      <t>テキヨウ</t>
    </rPh>
    <rPh sb="55" eb="56">
      <t>ゴ</t>
    </rPh>
    <rPh sb="64" eb="66">
      <t>ミナオ</t>
    </rPh>
    <rPh sb="68" eb="69">
      <t>ハカ</t>
    </rPh>
    <rPh sb="70" eb="72">
      <t>ヒツヨウ</t>
    </rPh>
    <rPh sb="83" eb="85">
      <t>ジギョウ</t>
    </rPh>
    <rPh sb="109" eb="111">
      <t>スイジュン</t>
    </rPh>
    <rPh sb="112" eb="114">
      <t>キョウギ</t>
    </rPh>
    <phoneticPr fontId="4"/>
  </si>
  <si>
    <t>・経費回収率が43.64%と下水道事業の中では、最も低く、汚水維持管理費が使用料で賄えていない状況にある。
・汚水処理原価が423.97円と高い水準にあるのは、維持管理費及び令和２年度からの法適用に伴い、減価償却費となる資本費が増加したためである。
・合併処理浄化槽を設置した世帯のみであるため、水洗化率は100％である。</t>
    <rPh sb="1" eb="3">
      <t>ケイヒ</t>
    </rPh>
    <rPh sb="3" eb="5">
      <t>カイシュウ</t>
    </rPh>
    <rPh sb="5" eb="6">
      <t>リツ</t>
    </rPh>
    <rPh sb="14" eb="17">
      <t>ゲスイドウ</t>
    </rPh>
    <rPh sb="17" eb="19">
      <t>ジギョウ</t>
    </rPh>
    <rPh sb="20" eb="21">
      <t>ナカ</t>
    </rPh>
    <rPh sb="24" eb="25">
      <t>モット</t>
    </rPh>
    <rPh sb="26" eb="27">
      <t>ヒク</t>
    </rPh>
    <rPh sb="29" eb="31">
      <t>オスイ</t>
    </rPh>
    <rPh sb="31" eb="33">
      <t>イジ</t>
    </rPh>
    <rPh sb="33" eb="36">
      <t>カンリヒ</t>
    </rPh>
    <rPh sb="37" eb="39">
      <t>シヨウ</t>
    </rPh>
    <rPh sb="56" eb="58">
      <t>オスイ</t>
    </rPh>
    <rPh sb="58" eb="60">
      <t>ショリ</t>
    </rPh>
    <rPh sb="60" eb="62">
      <t>ゲンカ</t>
    </rPh>
    <rPh sb="69" eb="70">
      <t>エン</t>
    </rPh>
    <rPh sb="71" eb="72">
      <t>タカ</t>
    </rPh>
    <rPh sb="73" eb="75">
      <t>スイジュン</t>
    </rPh>
    <rPh sb="81" eb="83">
      <t>イジ</t>
    </rPh>
    <rPh sb="83" eb="85">
      <t>カンリ</t>
    </rPh>
    <rPh sb="86" eb="87">
      <t>オヨ</t>
    </rPh>
    <rPh sb="88" eb="90">
      <t>レイワ</t>
    </rPh>
    <rPh sb="91" eb="93">
      <t>ネンド</t>
    </rPh>
    <rPh sb="96" eb="97">
      <t>ホウ</t>
    </rPh>
    <rPh sb="97" eb="99">
      <t>テキヨウ</t>
    </rPh>
    <rPh sb="100" eb="101">
      <t>トモナ</t>
    </rPh>
    <rPh sb="103" eb="105">
      <t>ゲンカ</t>
    </rPh>
    <rPh sb="105" eb="107">
      <t>ショウキャク</t>
    </rPh>
    <rPh sb="107" eb="108">
      <t>ヒ</t>
    </rPh>
    <rPh sb="111" eb="113">
      <t>シホン</t>
    </rPh>
    <rPh sb="113" eb="114">
      <t>ヒ</t>
    </rPh>
    <rPh sb="115" eb="117">
      <t>ゾウカ</t>
    </rPh>
    <rPh sb="128" eb="130">
      <t>ガッペイ</t>
    </rPh>
    <rPh sb="130" eb="132">
      <t>ショリ</t>
    </rPh>
    <rPh sb="132" eb="135">
      <t>ジョウカソウ</t>
    </rPh>
    <rPh sb="136" eb="138">
      <t>セッチ</t>
    </rPh>
    <rPh sb="140" eb="142">
      <t>セタイ</t>
    </rPh>
    <rPh sb="150" eb="152">
      <t>スイセン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</si>
</sst>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44-49FB-9C08-B438CFD710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44-49FB-9C08-B438CFD710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9B-4634-938C-1CC59A5AA7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96.14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9B-4634-938C-1CC59A5AA7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20.55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75-410D-9C8E-0189E2BA63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75-410D-9C8E-0189E2BA63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EA-4C50-9E36-9D680F47BB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EA-4C50-9E36-9D680F47BB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129.29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94-4BD7-BEFB-C223B4DB62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94-4BD7-BEFB-C223B4DB62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-654.20000000000005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89-4800-9A25-F908351E0F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135.35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89-4800-9A25-F908351E0F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2C-489F-A73E-F00A3B5ABC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782.91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2C-489F-A73E-F00A3B5ABC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43.64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25-446D-BF66-8FC75681DB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49.38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25-446D-BF66-8FC75681DB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423.97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67-48C2-BEE8-71D990900F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316.97000000000003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67-48C2-BEE8-71D990900F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34.380000000000003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AA-4AA7-89BE-B06FF13CDE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46.36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AA-4AA7-89BE-B06FF13CDE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CB-48FB-8E08-40D975FE3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83.08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CB-48FB-8E08-40D975FE3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【97.34】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【214.44】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【140.89】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【780.89】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【81.12】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【46.74】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【328.08】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【48.58】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【33.20】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Normal="100" workbookViewId="0">
      <selection activeCell="CI39" sqref="CI39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15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15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4" t="str">
        <f>データ!H6</f>
        <v>新潟県　村上市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3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9" t="str">
        <f>データ!I6</f>
        <v>法適用</v>
      </c>
      <c r="C8" s="49"/>
      <c r="D8" s="49"/>
      <c r="E8" s="49"/>
      <c r="F8" s="49"/>
      <c r="G8" s="49"/>
      <c r="H8" s="49"/>
      <c r="I8" s="49" t="str">
        <f>データ!J6</f>
        <v>下水道事業</v>
      </c>
      <c r="J8" s="49"/>
      <c r="K8" s="49"/>
      <c r="L8" s="49"/>
      <c r="M8" s="49"/>
      <c r="N8" s="49"/>
      <c r="O8" s="49"/>
      <c r="P8" s="49" t="str">
        <f>データ!K6</f>
        <v>個別排水処理</v>
      </c>
      <c r="Q8" s="49"/>
      <c r="R8" s="49"/>
      <c r="S8" s="49"/>
      <c r="T8" s="49"/>
      <c r="U8" s="49"/>
      <c r="V8" s="49"/>
      <c r="W8" s="49" t="str">
        <f>データ!L6</f>
        <v>L2</v>
      </c>
      <c r="X8" s="49"/>
      <c r="Y8" s="49"/>
      <c r="Z8" s="49"/>
      <c r="AA8" s="49"/>
      <c r="AB8" s="49"/>
      <c r="AC8" s="49"/>
      <c r="AD8" s="50" t="str">
        <f>データ!$M$6</f>
        <v>非設置</v>
      </c>
      <c r="AE8" s="50"/>
      <c r="AF8" s="50"/>
      <c r="AG8" s="50"/>
      <c r="AH8" s="50"/>
      <c r="AI8" s="50"/>
      <c r="AJ8" s="50"/>
      <c r="AK8" s="3"/>
      <c r="AL8" s="51">
        <f>データ!S6</f>
        <v>58238</v>
      </c>
      <c r="AM8" s="51"/>
      <c r="AN8" s="51"/>
      <c r="AO8" s="51"/>
      <c r="AP8" s="51"/>
      <c r="AQ8" s="51"/>
      <c r="AR8" s="51"/>
      <c r="AS8" s="51"/>
      <c r="AT8" s="46">
        <f>データ!T6</f>
        <v>1174.17</v>
      </c>
      <c r="AU8" s="46"/>
      <c r="AV8" s="46"/>
      <c r="AW8" s="46"/>
      <c r="AX8" s="46"/>
      <c r="AY8" s="46"/>
      <c r="AZ8" s="46"/>
      <c r="BA8" s="46"/>
      <c r="BB8" s="46">
        <f>データ!U6</f>
        <v>49.6</v>
      </c>
      <c r="BC8" s="46"/>
      <c r="BD8" s="46"/>
      <c r="BE8" s="46"/>
      <c r="BF8" s="46"/>
      <c r="BG8" s="46"/>
      <c r="BH8" s="46"/>
      <c r="BI8" s="46"/>
      <c r="BJ8" s="3"/>
      <c r="BK8" s="3"/>
      <c r="BL8" s="47" t="s">
        <v>10</v>
      </c>
      <c r="BM8" s="48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45" t="s">
        <v>16</v>
      </c>
      <c r="AE9" s="45"/>
      <c r="AF9" s="45"/>
      <c r="AG9" s="45"/>
      <c r="AH9" s="45"/>
      <c r="AI9" s="45"/>
      <c r="AJ9" s="45"/>
      <c r="AK9" s="3"/>
      <c r="AL9" s="45" t="s">
        <v>17</v>
      </c>
      <c r="AM9" s="45"/>
      <c r="AN9" s="45"/>
      <c r="AO9" s="45"/>
      <c r="AP9" s="45"/>
      <c r="AQ9" s="45"/>
      <c r="AR9" s="45"/>
      <c r="AS9" s="45"/>
      <c r="AT9" s="45" t="s">
        <v>18</v>
      </c>
      <c r="AU9" s="45"/>
      <c r="AV9" s="45"/>
      <c r="AW9" s="45"/>
      <c r="AX9" s="45"/>
      <c r="AY9" s="45"/>
      <c r="AZ9" s="45"/>
      <c r="BA9" s="45"/>
      <c r="BB9" s="45" t="s">
        <v>19</v>
      </c>
      <c r="BC9" s="45"/>
      <c r="BD9" s="45"/>
      <c r="BE9" s="45"/>
      <c r="BF9" s="45"/>
      <c r="BG9" s="45"/>
      <c r="BH9" s="45"/>
      <c r="BI9" s="45"/>
      <c r="BJ9" s="3"/>
      <c r="BK9" s="3"/>
      <c r="BL9" s="52" t="s">
        <v>20</v>
      </c>
      <c r="BM9" s="53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>
        <f>データ!O6</f>
        <v>97.6</v>
      </c>
      <c r="J10" s="46"/>
      <c r="K10" s="46"/>
      <c r="L10" s="46"/>
      <c r="M10" s="46"/>
      <c r="N10" s="46"/>
      <c r="O10" s="46"/>
      <c r="P10" s="46">
        <f>データ!P6</f>
        <v>0.09</v>
      </c>
      <c r="Q10" s="46"/>
      <c r="R10" s="46"/>
      <c r="S10" s="46"/>
      <c r="T10" s="46"/>
      <c r="U10" s="46"/>
      <c r="V10" s="46"/>
      <c r="W10" s="46">
        <f>データ!Q6</f>
        <v>100</v>
      </c>
      <c r="X10" s="46"/>
      <c r="Y10" s="46"/>
      <c r="Z10" s="46"/>
      <c r="AA10" s="46"/>
      <c r="AB10" s="46"/>
      <c r="AC10" s="46"/>
      <c r="AD10" s="51">
        <f>データ!R6</f>
        <v>3487</v>
      </c>
      <c r="AE10" s="51"/>
      <c r="AF10" s="51"/>
      <c r="AG10" s="51"/>
      <c r="AH10" s="51"/>
      <c r="AI10" s="51"/>
      <c r="AJ10" s="51"/>
      <c r="AK10" s="2"/>
      <c r="AL10" s="51">
        <f>データ!V6</f>
        <v>53</v>
      </c>
      <c r="AM10" s="51"/>
      <c r="AN10" s="51"/>
      <c r="AO10" s="51"/>
      <c r="AP10" s="51"/>
      <c r="AQ10" s="51"/>
      <c r="AR10" s="51"/>
      <c r="AS10" s="51"/>
      <c r="AT10" s="46">
        <f>データ!W6</f>
        <v>0.09</v>
      </c>
      <c r="AU10" s="46"/>
      <c r="AV10" s="46"/>
      <c r="AW10" s="46"/>
      <c r="AX10" s="46"/>
      <c r="AY10" s="46"/>
      <c r="AZ10" s="46"/>
      <c r="BA10" s="46"/>
      <c r="BB10" s="46">
        <f>データ!X6</f>
        <v>588.89</v>
      </c>
      <c r="BC10" s="46"/>
      <c r="BD10" s="46"/>
      <c r="BE10" s="46"/>
      <c r="BF10" s="46"/>
      <c r="BG10" s="46"/>
      <c r="BH10" s="46"/>
      <c r="BI10" s="46"/>
      <c r="BJ10" s="2"/>
      <c r="BK10" s="2"/>
      <c r="BL10" s="69" t="s">
        <v>22</v>
      </c>
      <c r="BM10" s="70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1" t="s">
        <v>24</v>
      </c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</row>
    <row r="14" spans="1:78" ht="13.5" customHeight="1" x14ac:dyDescent="0.15">
      <c r="A14" s="2"/>
      <c r="B14" s="73" t="s">
        <v>25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5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4" t="s">
        <v>115</v>
      </c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6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4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6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4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6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4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6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4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6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4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6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4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6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4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6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4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6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4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6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4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6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4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6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4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6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4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6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4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6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4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6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4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6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4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6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4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6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4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6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4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6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4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6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4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6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4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6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4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6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4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6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4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6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4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6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7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9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3" t="s">
        <v>27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4" t="s">
        <v>113</v>
      </c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6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4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6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4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6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4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6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4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6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4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6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4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6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4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6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4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6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4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6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4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6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4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6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4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6"/>
    </row>
    <row r="60" spans="1:78" ht="13.5" customHeight="1" x14ac:dyDescent="0.15">
      <c r="A60" s="2"/>
      <c r="B60" s="60" t="s">
        <v>28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54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6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54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6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4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6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3" t="s">
        <v>29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4" t="s">
        <v>114</v>
      </c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6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4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6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4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6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4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6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4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6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4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6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4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6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4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6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4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6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4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6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4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6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4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6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4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6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4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6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4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6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4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6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7"/>
      <c r="BM82" s="58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9"/>
    </row>
    <row r="83" spans="1:78" x14ac:dyDescent="0.15">
      <c r="C83" s="2" t="s">
        <v>30</v>
      </c>
    </row>
    <row r="84" spans="1:78" hidden="1" x14ac:dyDescent="0.15">
      <c r="B84" s="26" t="s">
        <v>31</v>
      </c>
      <c r="C84" s="26"/>
      <c r="D84" s="26"/>
      <c r="E84" s="26" t="s">
        <v>32</v>
      </c>
      <c r="F84" s="26" t="s">
        <v>33</v>
      </c>
      <c r="G84" s="26" t="s">
        <v>34</v>
      </c>
      <c r="H84" s="26" t="s">
        <v>35</v>
      </c>
      <c r="I84" s="26" t="s">
        <v>36</v>
      </c>
      <c r="J84" s="26" t="s">
        <v>37</v>
      </c>
      <c r="K84" s="26" t="s">
        <v>38</v>
      </c>
      <c r="L84" s="26" t="s">
        <v>39</v>
      </c>
      <c r="M84" s="26" t="s">
        <v>40</v>
      </c>
      <c r="N84" s="26" t="s">
        <v>41</v>
      </c>
      <c r="O84" s="26" t="s">
        <v>42</v>
      </c>
    </row>
    <row r="85" spans="1:78" hidden="1" x14ac:dyDescent="0.15">
      <c r="B85" s="26"/>
      <c r="C85" s="26"/>
      <c r="D85" s="26"/>
      <c r="E85" s="26" t="str">
        <f>データ!AI6</f>
        <v>【97.34】</v>
      </c>
      <c r="F85" s="26" t="str">
        <f>データ!AT6</f>
        <v>【214.44】</v>
      </c>
      <c r="G85" s="26" t="str">
        <f>データ!BE6</f>
        <v>【140.89】</v>
      </c>
      <c r="H85" s="26" t="str">
        <f>データ!BP6</f>
        <v>【780.89】</v>
      </c>
      <c r="I85" s="26" t="str">
        <f>データ!CA6</f>
        <v>【48.58】</v>
      </c>
      <c r="J85" s="26" t="str">
        <f>データ!CL6</f>
        <v>【328.08】</v>
      </c>
      <c r="K85" s="26" t="str">
        <f>データ!CW6</f>
        <v>【46.74】</v>
      </c>
      <c r="L85" s="26" t="str">
        <f>データ!DH6</f>
        <v>【81.12】</v>
      </c>
      <c r="M85" s="26" t="str">
        <f>データ!DS6</f>
        <v>【33.20】</v>
      </c>
      <c r="N85" s="26" t="str">
        <f>データ!ED6</f>
        <v>【-】</v>
      </c>
      <c r="O85" s="26" t="str">
        <f>データ!EO6</f>
        <v>【-】</v>
      </c>
    </row>
  </sheetData>
  <sheetProtection algorithmName="SHA-512" hashValue="JNLHdxHvjrwjmUGvIqjyUKWJzgP+9UGHyqCSRPZVtEfnNxUu/uPT5ELfJjA3mRCF+Rf8M9XatD5pUd4CwtYCcA==" saltValue="+8ylhJpT4eITznGFvd6YBQ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8" x14ac:dyDescent="0.15">
      <c r="A2" s="28" t="s">
        <v>44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8" x14ac:dyDescent="0.15">
      <c r="A3" s="28" t="s">
        <v>45</v>
      </c>
      <c r="B3" s="29" t="s">
        <v>46</v>
      </c>
      <c r="C3" s="29" t="s">
        <v>47</v>
      </c>
      <c r="D3" s="29" t="s">
        <v>48</v>
      </c>
      <c r="E3" s="29" t="s">
        <v>49</v>
      </c>
      <c r="F3" s="29" t="s">
        <v>50</v>
      </c>
      <c r="G3" s="29" t="s">
        <v>51</v>
      </c>
      <c r="H3" s="77" t="s">
        <v>52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53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54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8" x14ac:dyDescent="0.15">
      <c r="A4" s="28" t="s">
        <v>55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56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57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58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59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60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61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62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63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64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65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66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8" x14ac:dyDescent="0.15">
      <c r="A5" s="28" t="s">
        <v>67</v>
      </c>
      <c r="B5" s="31"/>
      <c r="C5" s="31"/>
      <c r="D5" s="31"/>
      <c r="E5" s="31"/>
      <c r="F5" s="31"/>
      <c r="G5" s="31"/>
      <c r="H5" s="32" t="s">
        <v>68</v>
      </c>
      <c r="I5" s="32" t="s">
        <v>69</v>
      </c>
      <c r="J5" s="32" t="s">
        <v>70</v>
      </c>
      <c r="K5" s="32" t="s">
        <v>71</v>
      </c>
      <c r="L5" s="32" t="s">
        <v>72</v>
      </c>
      <c r="M5" s="32" t="s">
        <v>5</v>
      </c>
      <c r="N5" s="32" t="s">
        <v>73</v>
      </c>
      <c r="O5" s="32" t="s">
        <v>74</v>
      </c>
      <c r="P5" s="32" t="s">
        <v>75</v>
      </c>
      <c r="Q5" s="32" t="s">
        <v>76</v>
      </c>
      <c r="R5" s="32" t="s">
        <v>77</v>
      </c>
      <c r="S5" s="32" t="s">
        <v>78</v>
      </c>
      <c r="T5" s="32" t="s">
        <v>79</v>
      </c>
      <c r="U5" s="32" t="s">
        <v>80</v>
      </c>
      <c r="V5" s="32" t="s">
        <v>81</v>
      </c>
      <c r="W5" s="32" t="s">
        <v>82</v>
      </c>
      <c r="X5" s="32" t="s">
        <v>83</v>
      </c>
      <c r="Y5" s="32" t="s">
        <v>84</v>
      </c>
      <c r="Z5" s="32" t="s">
        <v>85</v>
      </c>
      <c r="AA5" s="32" t="s">
        <v>86</v>
      </c>
      <c r="AB5" s="32" t="s">
        <v>87</v>
      </c>
      <c r="AC5" s="32" t="s">
        <v>88</v>
      </c>
      <c r="AD5" s="32" t="s">
        <v>89</v>
      </c>
      <c r="AE5" s="32" t="s">
        <v>90</v>
      </c>
      <c r="AF5" s="32" t="s">
        <v>91</v>
      </c>
      <c r="AG5" s="32" t="s">
        <v>92</v>
      </c>
      <c r="AH5" s="32" t="s">
        <v>93</v>
      </c>
      <c r="AI5" s="32" t="s">
        <v>31</v>
      </c>
      <c r="AJ5" s="32" t="s">
        <v>84</v>
      </c>
      <c r="AK5" s="32" t="s">
        <v>85</v>
      </c>
      <c r="AL5" s="32" t="s">
        <v>86</v>
      </c>
      <c r="AM5" s="32" t="s">
        <v>87</v>
      </c>
      <c r="AN5" s="32" t="s">
        <v>88</v>
      </c>
      <c r="AO5" s="32" t="s">
        <v>89</v>
      </c>
      <c r="AP5" s="32" t="s">
        <v>90</v>
      </c>
      <c r="AQ5" s="32" t="s">
        <v>91</v>
      </c>
      <c r="AR5" s="32" t="s">
        <v>92</v>
      </c>
      <c r="AS5" s="32" t="s">
        <v>93</v>
      </c>
      <c r="AT5" s="32" t="s">
        <v>94</v>
      </c>
      <c r="AU5" s="32" t="s">
        <v>84</v>
      </c>
      <c r="AV5" s="32" t="s">
        <v>85</v>
      </c>
      <c r="AW5" s="32" t="s">
        <v>86</v>
      </c>
      <c r="AX5" s="32" t="s">
        <v>87</v>
      </c>
      <c r="AY5" s="32" t="s">
        <v>88</v>
      </c>
      <c r="AZ5" s="32" t="s">
        <v>89</v>
      </c>
      <c r="BA5" s="32" t="s">
        <v>90</v>
      </c>
      <c r="BB5" s="32" t="s">
        <v>91</v>
      </c>
      <c r="BC5" s="32" t="s">
        <v>92</v>
      </c>
      <c r="BD5" s="32" t="s">
        <v>93</v>
      </c>
      <c r="BE5" s="32" t="s">
        <v>94</v>
      </c>
      <c r="BF5" s="32" t="s">
        <v>84</v>
      </c>
      <c r="BG5" s="32" t="s">
        <v>85</v>
      </c>
      <c r="BH5" s="32" t="s">
        <v>86</v>
      </c>
      <c r="BI5" s="32" t="s">
        <v>87</v>
      </c>
      <c r="BJ5" s="32" t="s">
        <v>88</v>
      </c>
      <c r="BK5" s="32" t="s">
        <v>89</v>
      </c>
      <c r="BL5" s="32" t="s">
        <v>90</v>
      </c>
      <c r="BM5" s="32" t="s">
        <v>91</v>
      </c>
      <c r="BN5" s="32" t="s">
        <v>92</v>
      </c>
      <c r="BO5" s="32" t="s">
        <v>93</v>
      </c>
      <c r="BP5" s="32" t="s">
        <v>94</v>
      </c>
      <c r="BQ5" s="32" t="s">
        <v>84</v>
      </c>
      <c r="BR5" s="32" t="s">
        <v>85</v>
      </c>
      <c r="BS5" s="32" t="s">
        <v>86</v>
      </c>
      <c r="BT5" s="32" t="s">
        <v>87</v>
      </c>
      <c r="BU5" s="32" t="s">
        <v>88</v>
      </c>
      <c r="BV5" s="32" t="s">
        <v>89</v>
      </c>
      <c r="BW5" s="32" t="s">
        <v>90</v>
      </c>
      <c r="BX5" s="32" t="s">
        <v>91</v>
      </c>
      <c r="BY5" s="32" t="s">
        <v>92</v>
      </c>
      <c r="BZ5" s="32" t="s">
        <v>93</v>
      </c>
      <c r="CA5" s="32" t="s">
        <v>94</v>
      </c>
      <c r="CB5" s="32" t="s">
        <v>84</v>
      </c>
      <c r="CC5" s="32" t="s">
        <v>85</v>
      </c>
      <c r="CD5" s="32" t="s">
        <v>86</v>
      </c>
      <c r="CE5" s="32" t="s">
        <v>87</v>
      </c>
      <c r="CF5" s="32" t="s">
        <v>88</v>
      </c>
      <c r="CG5" s="32" t="s">
        <v>89</v>
      </c>
      <c r="CH5" s="32" t="s">
        <v>90</v>
      </c>
      <c r="CI5" s="32" t="s">
        <v>91</v>
      </c>
      <c r="CJ5" s="32" t="s">
        <v>92</v>
      </c>
      <c r="CK5" s="32" t="s">
        <v>93</v>
      </c>
      <c r="CL5" s="32" t="s">
        <v>94</v>
      </c>
      <c r="CM5" s="32" t="s">
        <v>84</v>
      </c>
      <c r="CN5" s="32" t="s">
        <v>85</v>
      </c>
      <c r="CO5" s="32" t="s">
        <v>86</v>
      </c>
      <c r="CP5" s="32" t="s">
        <v>87</v>
      </c>
      <c r="CQ5" s="32" t="s">
        <v>88</v>
      </c>
      <c r="CR5" s="32" t="s">
        <v>89</v>
      </c>
      <c r="CS5" s="32" t="s">
        <v>90</v>
      </c>
      <c r="CT5" s="32" t="s">
        <v>91</v>
      </c>
      <c r="CU5" s="32" t="s">
        <v>92</v>
      </c>
      <c r="CV5" s="32" t="s">
        <v>93</v>
      </c>
      <c r="CW5" s="32" t="s">
        <v>94</v>
      </c>
      <c r="CX5" s="32" t="s">
        <v>84</v>
      </c>
      <c r="CY5" s="32" t="s">
        <v>85</v>
      </c>
      <c r="CZ5" s="32" t="s">
        <v>86</v>
      </c>
      <c r="DA5" s="32" t="s">
        <v>87</v>
      </c>
      <c r="DB5" s="32" t="s">
        <v>88</v>
      </c>
      <c r="DC5" s="32" t="s">
        <v>89</v>
      </c>
      <c r="DD5" s="32" t="s">
        <v>90</v>
      </c>
      <c r="DE5" s="32" t="s">
        <v>91</v>
      </c>
      <c r="DF5" s="32" t="s">
        <v>92</v>
      </c>
      <c r="DG5" s="32" t="s">
        <v>93</v>
      </c>
      <c r="DH5" s="32" t="s">
        <v>94</v>
      </c>
      <c r="DI5" s="32" t="s">
        <v>84</v>
      </c>
      <c r="DJ5" s="32" t="s">
        <v>85</v>
      </c>
      <c r="DK5" s="32" t="s">
        <v>86</v>
      </c>
      <c r="DL5" s="32" t="s">
        <v>87</v>
      </c>
      <c r="DM5" s="32" t="s">
        <v>88</v>
      </c>
      <c r="DN5" s="32" t="s">
        <v>89</v>
      </c>
      <c r="DO5" s="32" t="s">
        <v>90</v>
      </c>
      <c r="DP5" s="32" t="s">
        <v>91</v>
      </c>
      <c r="DQ5" s="32" t="s">
        <v>92</v>
      </c>
      <c r="DR5" s="32" t="s">
        <v>93</v>
      </c>
      <c r="DS5" s="32" t="s">
        <v>94</v>
      </c>
      <c r="DT5" s="32" t="s">
        <v>84</v>
      </c>
      <c r="DU5" s="32" t="s">
        <v>85</v>
      </c>
      <c r="DV5" s="32" t="s">
        <v>86</v>
      </c>
      <c r="DW5" s="32" t="s">
        <v>87</v>
      </c>
      <c r="DX5" s="32" t="s">
        <v>88</v>
      </c>
      <c r="DY5" s="32" t="s">
        <v>89</v>
      </c>
      <c r="DZ5" s="32" t="s">
        <v>90</v>
      </c>
      <c r="EA5" s="32" t="s">
        <v>91</v>
      </c>
      <c r="EB5" s="32" t="s">
        <v>92</v>
      </c>
      <c r="EC5" s="32" t="s">
        <v>93</v>
      </c>
      <c r="ED5" s="32" t="s">
        <v>94</v>
      </c>
      <c r="EE5" s="32" t="s">
        <v>84</v>
      </c>
      <c r="EF5" s="32" t="s">
        <v>85</v>
      </c>
      <c r="EG5" s="32" t="s">
        <v>86</v>
      </c>
      <c r="EH5" s="32" t="s">
        <v>87</v>
      </c>
      <c r="EI5" s="32" t="s">
        <v>88</v>
      </c>
      <c r="EJ5" s="32" t="s">
        <v>89</v>
      </c>
      <c r="EK5" s="32" t="s">
        <v>90</v>
      </c>
      <c r="EL5" s="32" t="s">
        <v>91</v>
      </c>
      <c r="EM5" s="32" t="s">
        <v>92</v>
      </c>
      <c r="EN5" s="32" t="s">
        <v>93</v>
      </c>
      <c r="EO5" s="32" t="s">
        <v>94</v>
      </c>
    </row>
    <row r="6" spans="1:148" s="36" customFormat="1" x14ac:dyDescent="0.15">
      <c r="A6" s="28" t="s">
        <v>95</v>
      </c>
      <c r="B6" s="33">
        <f>B7</f>
        <v>2020</v>
      </c>
      <c r="C6" s="33">
        <f t="shared" ref="C6:X6" si="3">C7</f>
        <v>152129</v>
      </c>
      <c r="D6" s="33">
        <f t="shared" si="3"/>
        <v>46</v>
      </c>
      <c r="E6" s="33">
        <f t="shared" si="3"/>
        <v>18</v>
      </c>
      <c r="F6" s="33">
        <f t="shared" si="3"/>
        <v>1</v>
      </c>
      <c r="G6" s="33">
        <f t="shared" si="3"/>
        <v>0</v>
      </c>
      <c r="H6" s="33" t="str">
        <f t="shared" si="3"/>
        <v>新潟県　村上市</v>
      </c>
      <c r="I6" s="33" t="str">
        <f t="shared" si="3"/>
        <v>法適用</v>
      </c>
      <c r="J6" s="33" t="str">
        <f t="shared" si="3"/>
        <v>下水道事業</v>
      </c>
      <c r="K6" s="33" t="str">
        <f t="shared" si="3"/>
        <v>個別排水処理</v>
      </c>
      <c r="L6" s="33" t="str">
        <f t="shared" si="3"/>
        <v>L2</v>
      </c>
      <c r="M6" s="33" t="str">
        <f t="shared" si="3"/>
        <v>非設置</v>
      </c>
      <c r="N6" s="34" t="str">
        <f t="shared" si="3"/>
        <v>-</v>
      </c>
      <c r="O6" s="34">
        <f t="shared" si="3"/>
        <v>97.6</v>
      </c>
      <c r="P6" s="34">
        <f t="shared" si="3"/>
        <v>0.09</v>
      </c>
      <c r="Q6" s="34">
        <f t="shared" si="3"/>
        <v>100</v>
      </c>
      <c r="R6" s="34">
        <f t="shared" si="3"/>
        <v>3487</v>
      </c>
      <c r="S6" s="34">
        <f t="shared" si="3"/>
        <v>58238</v>
      </c>
      <c r="T6" s="34">
        <f t="shared" si="3"/>
        <v>1174.17</v>
      </c>
      <c r="U6" s="34">
        <f t="shared" si="3"/>
        <v>49.6</v>
      </c>
      <c r="V6" s="34">
        <f t="shared" si="3"/>
        <v>53</v>
      </c>
      <c r="W6" s="34">
        <f t="shared" si="3"/>
        <v>0.09</v>
      </c>
      <c r="X6" s="34">
        <f t="shared" si="3"/>
        <v>588.89</v>
      </c>
      <c r="Y6" s="35" t="str">
        <f>IF(Y7="",NA(),Y7)</f>
        <v>-</v>
      </c>
      <c r="Z6" s="35" t="str">
        <f t="shared" ref="Z6:AH6" si="4">IF(Z7="",NA(),Z7)</f>
        <v>-</v>
      </c>
      <c r="AA6" s="35" t="str">
        <f t="shared" si="4"/>
        <v>-</v>
      </c>
      <c r="AB6" s="35" t="str">
        <f t="shared" si="4"/>
        <v>-</v>
      </c>
      <c r="AC6" s="35">
        <f t="shared" si="4"/>
        <v>70.2</v>
      </c>
      <c r="AD6" s="35" t="str">
        <f t="shared" si="4"/>
        <v>-</v>
      </c>
      <c r="AE6" s="35" t="str">
        <f t="shared" si="4"/>
        <v>-</v>
      </c>
      <c r="AF6" s="35" t="str">
        <f t="shared" si="4"/>
        <v>-</v>
      </c>
      <c r="AG6" s="35" t="str">
        <f t="shared" si="4"/>
        <v>-</v>
      </c>
      <c r="AH6" s="35">
        <f t="shared" si="4"/>
        <v>96.14</v>
      </c>
      <c r="AI6" s="34" t="str">
        <f>IF(AI7="","",IF(AI7="-","【-】","【"&amp;SUBSTITUTE(TEXT(AI7,"#,##0.00"),"-","△")&amp;"】"))</f>
        <v>【97.34】</v>
      </c>
      <c r="AJ6" s="35" t="str">
        <f>IF(AJ7="",NA(),AJ7)</f>
        <v>-</v>
      </c>
      <c r="AK6" s="35" t="str">
        <f t="shared" ref="AK6:AS6" si="5">IF(AK7="",NA(),AK7)</f>
        <v>-</v>
      </c>
      <c r="AL6" s="35" t="str">
        <f t="shared" si="5"/>
        <v>-</v>
      </c>
      <c r="AM6" s="35" t="str">
        <f t="shared" si="5"/>
        <v>-</v>
      </c>
      <c r="AN6" s="35">
        <f t="shared" si="5"/>
        <v>129.29</v>
      </c>
      <c r="AO6" s="35" t="str">
        <f t="shared" si="5"/>
        <v>-</v>
      </c>
      <c r="AP6" s="35" t="str">
        <f t="shared" si="5"/>
        <v>-</v>
      </c>
      <c r="AQ6" s="35" t="str">
        <f t="shared" si="5"/>
        <v>-</v>
      </c>
      <c r="AR6" s="35" t="str">
        <f t="shared" si="5"/>
        <v>-</v>
      </c>
      <c r="AS6" s="35">
        <f t="shared" si="5"/>
        <v>237</v>
      </c>
      <c r="AT6" s="34" t="str">
        <f>IF(AT7="","",IF(AT7="-","【-】","【"&amp;SUBSTITUTE(TEXT(AT7,"#,##0.00"),"-","△")&amp;"】"))</f>
        <v>【214.44】</v>
      </c>
      <c r="AU6" s="35" t="str">
        <f>IF(AU7="",NA(),AU7)</f>
        <v>-</v>
      </c>
      <c r="AV6" s="35" t="str">
        <f t="shared" ref="AV6:BD6" si="6">IF(AV7="",NA(),AV7)</f>
        <v>-</v>
      </c>
      <c r="AW6" s="35" t="str">
        <f t="shared" si="6"/>
        <v>-</v>
      </c>
      <c r="AX6" s="35" t="str">
        <f t="shared" si="6"/>
        <v>-</v>
      </c>
      <c r="AY6" s="35">
        <f t="shared" si="6"/>
        <v>-654.20000000000005</v>
      </c>
      <c r="AZ6" s="35" t="str">
        <f t="shared" si="6"/>
        <v>-</v>
      </c>
      <c r="BA6" s="35" t="str">
        <f t="shared" si="6"/>
        <v>-</v>
      </c>
      <c r="BB6" s="35" t="str">
        <f t="shared" si="6"/>
        <v>-</v>
      </c>
      <c r="BC6" s="35" t="str">
        <f t="shared" si="6"/>
        <v>-</v>
      </c>
      <c r="BD6" s="35">
        <f t="shared" si="6"/>
        <v>135.35</v>
      </c>
      <c r="BE6" s="34" t="str">
        <f>IF(BE7="","",IF(BE7="-","【-】","【"&amp;SUBSTITUTE(TEXT(BE7,"#,##0.00"),"-","△")&amp;"】"))</f>
        <v>【140.89】</v>
      </c>
      <c r="BF6" s="35" t="str">
        <f>IF(BF7="",NA(),BF7)</f>
        <v>-</v>
      </c>
      <c r="BG6" s="35" t="str">
        <f t="shared" ref="BG6:BO6" si="7">IF(BG7="",NA(),BG7)</f>
        <v>-</v>
      </c>
      <c r="BH6" s="35" t="str">
        <f t="shared" si="7"/>
        <v>-</v>
      </c>
      <c r="BI6" s="35" t="str">
        <f t="shared" si="7"/>
        <v>-</v>
      </c>
      <c r="BJ6" s="34">
        <f t="shared" si="7"/>
        <v>0</v>
      </c>
      <c r="BK6" s="35" t="str">
        <f t="shared" si="7"/>
        <v>-</v>
      </c>
      <c r="BL6" s="35" t="str">
        <f t="shared" si="7"/>
        <v>-</v>
      </c>
      <c r="BM6" s="35" t="str">
        <f t="shared" si="7"/>
        <v>-</v>
      </c>
      <c r="BN6" s="35" t="str">
        <f t="shared" si="7"/>
        <v>-</v>
      </c>
      <c r="BO6" s="35">
        <f t="shared" si="7"/>
        <v>782.91</v>
      </c>
      <c r="BP6" s="34" t="str">
        <f>IF(BP7="","",IF(BP7="-","【-】","【"&amp;SUBSTITUTE(TEXT(BP7,"#,##0.00"),"-","△")&amp;"】"))</f>
        <v>【780.89】</v>
      </c>
      <c r="BQ6" s="35" t="str">
        <f>IF(BQ7="",NA(),BQ7)</f>
        <v>-</v>
      </c>
      <c r="BR6" s="35" t="str">
        <f t="shared" ref="BR6:BZ6" si="8">IF(BR7="",NA(),BR7)</f>
        <v>-</v>
      </c>
      <c r="BS6" s="35" t="str">
        <f t="shared" si="8"/>
        <v>-</v>
      </c>
      <c r="BT6" s="35" t="str">
        <f t="shared" si="8"/>
        <v>-</v>
      </c>
      <c r="BU6" s="35">
        <f t="shared" si="8"/>
        <v>43.64</v>
      </c>
      <c r="BV6" s="35" t="str">
        <f t="shared" si="8"/>
        <v>-</v>
      </c>
      <c r="BW6" s="35" t="str">
        <f t="shared" si="8"/>
        <v>-</v>
      </c>
      <c r="BX6" s="35" t="str">
        <f t="shared" si="8"/>
        <v>-</v>
      </c>
      <c r="BY6" s="35" t="str">
        <f t="shared" si="8"/>
        <v>-</v>
      </c>
      <c r="BZ6" s="35">
        <f t="shared" si="8"/>
        <v>49.38</v>
      </c>
      <c r="CA6" s="34" t="str">
        <f>IF(CA7="","",IF(CA7="-","【-】","【"&amp;SUBSTITUTE(TEXT(CA7,"#,##0.00"),"-","△")&amp;"】"))</f>
        <v>【48.58】</v>
      </c>
      <c r="CB6" s="35" t="str">
        <f>IF(CB7="",NA(),CB7)</f>
        <v>-</v>
      </c>
      <c r="CC6" s="35" t="str">
        <f t="shared" ref="CC6:CK6" si="9">IF(CC7="",NA(),CC7)</f>
        <v>-</v>
      </c>
      <c r="CD6" s="35" t="str">
        <f t="shared" si="9"/>
        <v>-</v>
      </c>
      <c r="CE6" s="35" t="str">
        <f t="shared" si="9"/>
        <v>-</v>
      </c>
      <c r="CF6" s="35">
        <f t="shared" si="9"/>
        <v>423.97</v>
      </c>
      <c r="CG6" s="35" t="str">
        <f t="shared" si="9"/>
        <v>-</v>
      </c>
      <c r="CH6" s="35" t="str">
        <f t="shared" si="9"/>
        <v>-</v>
      </c>
      <c r="CI6" s="35" t="str">
        <f t="shared" si="9"/>
        <v>-</v>
      </c>
      <c r="CJ6" s="35" t="str">
        <f t="shared" si="9"/>
        <v>-</v>
      </c>
      <c r="CK6" s="35">
        <f t="shared" si="9"/>
        <v>316.97000000000003</v>
      </c>
      <c r="CL6" s="34" t="str">
        <f>IF(CL7="","",IF(CL7="-","【-】","【"&amp;SUBSTITUTE(TEXT(CL7,"#,##0.00"),"-","△")&amp;"】"))</f>
        <v>【328.08】</v>
      </c>
      <c r="CM6" s="35" t="str">
        <f>IF(CM7="",NA(),CM7)</f>
        <v>-</v>
      </c>
      <c r="CN6" s="35" t="str">
        <f t="shared" ref="CN6:CV6" si="10">IF(CN7="",NA(),CN7)</f>
        <v>-</v>
      </c>
      <c r="CO6" s="35" t="str">
        <f t="shared" si="10"/>
        <v>-</v>
      </c>
      <c r="CP6" s="35" t="str">
        <f t="shared" si="10"/>
        <v>-</v>
      </c>
      <c r="CQ6" s="35">
        <f t="shared" si="10"/>
        <v>34.380000000000003</v>
      </c>
      <c r="CR6" s="35" t="str">
        <f t="shared" si="10"/>
        <v>-</v>
      </c>
      <c r="CS6" s="35" t="str">
        <f t="shared" si="10"/>
        <v>-</v>
      </c>
      <c r="CT6" s="35" t="str">
        <f t="shared" si="10"/>
        <v>-</v>
      </c>
      <c r="CU6" s="35" t="str">
        <f t="shared" si="10"/>
        <v>-</v>
      </c>
      <c r="CV6" s="35">
        <f t="shared" si="10"/>
        <v>46.36</v>
      </c>
      <c r="CW6" s="34" t="str">
        <f>IF(CW7="","",IF(CW7="-","【-】","【"&amp;SUBSTITUTE(TEXT(CW7,"#,##0.00"),"-","△")&amp;"】"))</f>
        <v>【46.74】</v>
      </c>
      <c r="CX6" s="35" t="str">
        <f>IF(CX7="",NA(),CX7)</f>
        <v>-</v>
      </c>
      <c r="CY6" s="35" t="str">
        <f t="shared" ref="CY6:DG6" si="11">IF(CY7="",NA(),CY7)</f>
        <v>-</v>
      </c>
      <c r="CZ6" s="35" t="str">
        <f t="shared" si="11"/>
        <v>-</v>
      </c>
      <c r="DA6" s="35" t="str">
        <f t="shared" si="11"/>
        <v>-</v>
      </c>
      <c r="DB6" s="35">
        <f t="shared" si="11"/>
        <v>100</v>
      </c>
      <c r="DC6" s="35" t="str">
        <f t="shared" si="11"/>
        <v>-</v>
      </c>
      <c r="DD6" s="35" t="str">
        <f t="shared" si="11"/>
        <v>-</v>
      </c>
      <c r="DE6" s="35" t="str">
        <f t="shared" si="11"/>
        <v>-</v>
      </c>
      <c r="DF6" s="35" t="str">
        <f t="shared" si="11"/>
        <v>-</v>
      </c>
      <c r="DG6" s="35">
        <f t="shared" si="11"/>
        <v>83.08</v>
      </c>
      <c r="DH6" s="34" t="str">
        <f>IF(DH7="","",IF(DH7="-","【-】","【"&amp;SUBSTITUTE(TEXT(DH7,"#,##0.00"),"-","△")&amp;"】"))</f>
        <v>【81.12】</v>
      </c>
      <c r="DI6" s="35" t="str">
        <f>IF(DI7="",NA(),DI7)</f>
        <v>-</v>
      </c>
      <c r="DJ6" s="35" t="str">
        <f t="shared" ref="DJ6:DR6" si="12">IF(DJ7="",NA(),DJ7)</f>
        <v>-</v>
      </c>
      <c r="DK6" s="35" t="str">
        <f t="shared" si="12"/>
        <v>-</v>
      </c>
      <c r="DL6" s="35" t="str">
        <f t="shared" si="12"/>
        <v>-</v>
      </c>
      <c r="DM6" s="35">
        <f t="shared" si="12"/>
        <v>20.55</v>
      </c>
      <c r="DN6" s="35" t="str">
        <f t="shared" si="12"/>
        <v>-</v>
      </c>
      <c r="DO6" s="35" t="str">
        <f t="shared" si="12"/>
        <v>-</v>
      </c>
      <c r="DP6" s="35" t="str">
        <f t="shared" si="12"/>
        <v>-</v>
      </c>
      <c r="DQ6" s="35" t="str">
        <f t="shared" si="12"/>
        <v>-</v>
      </c>
      <c r="DR6" s="35">
        <f t="shared" si="12"/>
        <v>33.75</v>
      </c>
      <c r="DS6" s="34" t="str">
        <f>IF(DS7="","",IF(DS7="-","【-】","【"&amp;SUBSTITUTE(TEXT(DS7,"#,##0.00"),"-","△")&amp;"】"))</f>
        <v>【33.20】</v>
      </c>
      <c r="DT6" s="35" t="str">
        <f>IF(DT7="",NA(),DT7)</f>
        <v>-</v>
      </c>
      <c r="DU6" s="35" t="str">
        <f t="shared" ref="DU6:EC6" si="13">IF(DU7="",NA(),DU7)</f>
        <v>-</v>
      </c>
      <c r="DV6" s="35" t="str">
        <f t="shared" si="13"/>
        <v>-</v>
      </c>
      <c r="DW6" s="35" t="str">
        <f t="shared" si="13"/>
        <v>-</v>
      </c>
      <c r="DX6" s="35" t="str">
        <f t="shared" si="13"/>
        <v>-</v>
      </c>
      <c r="DY6" s="35" t="str">
        <f t="shared" si="13"/>
        <v>-</v>
      </c>
      <c r="DZ6" s="35" t="str">
        <f t="shared" si="13"/>
        <v>-</v>
      </c>
      <c r="EA6" s="35" t="str">
        <f t="shared" si="13"/>
        <v>-</v>
      </c>
      <c r="EB6" s="35" t="str">
        <f t="shared" si="13"/>
        <v>-</v>
      </c>
      <c r="EC6" s="35" t="str">
        <f t="shared" si="13"/>
        <v>-</v>
      </c>
      <c r="ED6" s="34" t="str">
        <f>IF(ED7="","",IF(ED7="-","【-】","【"&amp;SUBSTITUTE(TEXT(ED7,"#,##0.00"),"-","△")&amp;"】"))</f>
        <v>【-】</v>
      </c>
      <c r="EE6" s="35" t="str">
        <f>IF(EE7="",NA(),EE7)</f>
        <v>-</v>
      </c>
      <c r="EF6" s="35" t="str">
        <f t="shared" ref="EF6:EN6" si="14">IF(EF7="",NA(),EF7)</f>
        <v>-</v>
      </c>
      <c r="EG6" s="35" t="str">
        <f t="shared" si="14"/>
        <v>-</v>
      </c>
      <c r="EH6" s="35" t="str">
        <f t="shared" si="14"/>
        <v>-</v>
      </c>
      <c r="EI6" s="35" t="str">
        <f t="shared" si="14"/>
        <v>-</v>
      </c>
      <c r="EJ6" s="35" t="str">
        <f t="shared" si="14"/>
        <v>-</v>
      </c>
      <c r="EK6" s="35" t="str">
        <f t="shared" si="14"/>
        <v>-</v>
      </c>
      <c r="EL6" s="35" t="str">
        <f t="shared" si="14"/>
        <v>-</v>
      </c>
      <c r="EM6" s="35" t="str">
        <f t="shared" si="14"/>
        <v>-</v>
      </c>
      <c r="EN6" s="35" t="str">
        <f t="shared" si="14"/>
        <v>-</v>
      </c>
      <c r="EO6" s="34" t="str">
        <f>IF(EO7="","",IF(EO7="-","【-】","【"&amp;SUBSTITUTE(TEXT(EO7,"#,##0.00"),"-","△")&amp;"】"))</f>
        <v>【-】</v>
      </c>
    </row>
    <row r="7" spans="1:148" s="36" customFormat="1" x14ac:dyDescent="0.15">
      <c r="A7" s="28"/>
      <c r="B7" s="37">
        <v>2020</v>
      </c>
      <c r="C7" s="37">
        <v>152129</v>
      </c>
      <c r="D7" s="37">
        <v>46</v>
      </c>
      <c r="E7" s="37">
        <v>18</v>
      </c>
      <c r="F7" s="37">
        <v>1</v>
      </c>
      <c r="G7" s="37">
        <v>0</v>
      </c>
      <c r="H7" s="37" t="s">
        <v>96</v>
      </c>
      <c r="I7" s="37" t="s">
        <v>97</v>
      </c>
      <c r="J7" s="37" t="s">
        <v>98</v>
      </c>
      <c r="K7" s="37" t="s">
        <v>99</v>
      </c>
      <c r="L7" s="37" t="s">
        <v>100</v>
      </c>
      <c r="M7" s="37" t="s">
        <v>101</v>
      </c>
      <c r="N7" s="38" t="s">
        <v>102</v>
      </c>
      <c r="O7" s="38">
        <v>97.6</v>
      </c>
      <c r="P7" s="38">
        <v>0.09</v>
      </c>
      <c r="Q7" s="38">
        <v>100</v>
      </c>
      <c r="R7" s="38">
        <v>3487</v>
      </c>
      <c r="S7" s="38">
        <v>58238</v>
      </c>
      <c r="T7" s="38">
        <v>1174.17</v>
      </c>
      <c r="U7" s="38">
        <v>49.6</v>
      </c>
      <c r="V7" s="38">
        <v>53</v>
      </c>
      <c r="W7" s="38">
        <v>0.09</v>
      </c>
      <c r="X7" s="38">
        <v>588.89</v>
      </c>
      <c r="Y7" s="38" t="s">
        <v>102</v>
      </c>
      <c r="Z7" s="38" t="s">
        <v>102</v>
      </c>
      <c r="AA7" s="38" t="s">
        <v>102</v>
      </c>
      <c r="AB7" s="38" t="s">
        <v>102</v>
      </c>
      <c r="AC7" s="38">
        <v>70.2</v>
      </c>
      <c r="AD7" s="38" t="s">
        <v>102</v>
      </c>
      <c r="AE7" s="38" t="s">
        <v>102</v>
      </c>
      <c r="AF7" s="38" t="s">
        <v>102</v>
      </c>
      <c r="AG7" s="38" t="s">
        <v>102</v>
      </c>
      <c r="AH7" s="38">
        <v>96.14</v>
      </c>
      <c r="AI7" s="38">
        <v>97.34</v>
      </c>
      <c r="AJ7" s="38" t="s">
        <v>102</v>
      </c>
      <c r="AK7" s="38" t="s">
        <v>102</v>
      </c>
      <c r="AL7" s="38" t="s">
        <v>102</v>
      </c>
      <c r="AM7" s="38" t="s">
        <v>102</v>
      </c>
      <c r="AN7" s="38">
        <v>129.29</v>
      </c>
      <c r="AO7" s="38" t="s">
        <v>102</v>
      </c>
      <c r="AP7" s="38" t="s">
        <v>102</v>
      </c>
      <c r="AQ7" s="38" t="s">
        <v>102</v>
      </c>
      <c r="AR7" s="38" t="s">
        <v>102</v>
      </c>
      <c r="AS7" s="38">
        <v>237</v>
      </c>
      <c r="AT7" s="38">
        <v>214.44</v>
      </c>
      <c r="AU7" s="38" t="s">
        <v>102</v>
      </c>
      <c r="AV7" s="38" t="s">
        <v>102</v>
      </c>
      <c r="AW7" s="38" t="s">
        <v>102</v>
      </c>
      <c r="AX7" s="38" t="s">
        <v>102</v>
      </c>
      <c r="AY7" s="38">
        <v>-654.20000000000005</v>
      </c>
      <c r="AZ7" s="38" t="s">
        <v>102</v>
      </c>
      <c r="BA7" s="38" t="s">
        <v>102</v>
      </c>
      <c r="BB7" s="38" t="s">
        <v>102</v>
      </c>
      <c r="BC7" s="38" t="s">
        <v>102</v>
      </c>
      <c r="BD7" s="38">
        <v>135.35</v>
      </c>
      <c r="BE7" s="38">
        <v>140.88999999999999</v>
      </c>
      <c r="BF7" s="38" t="s">
        <v>102</v>
      </c>
      <c r="BG7" s="38" t="s">
        <v>102</v>
      </c>
      <c r="BH7" s="38" t="s">
        <v>102</v>
      </c>
      <c r="BI7" s="38" t="s">
        <v>102</v>
      </c>
      <c r="BJ7" s="38">
        <v>0</v>
      </c>
      <c r="BK7" s="38" t="s">
        <v>102</v>
      </c>
      <c r="BL7" s="38" t="s">
        <v>102</v>
      </c>
      <c r="BM7" s="38" t="s">
        <v>102</v>
      </c>
      <c r="BN7" s="38" t="s">
        <v>102</v>
      </c>
      <c r="BO7" s="38">
        <v>782.91</v>
      </c>
      <c r="BP7" s="38">
        <v>780.89</v>
      </c>
      <c r="BQ7" s="38" t="s">
        <v>102</v>
      </c>
      <c r="BR7" s="38" t="s">
        <v>102</v>
      </c>
      <c r="BS7" s="38" t="s">
        <v>102</v>
      </c>
      <c r="BT7" s="38" t="s">
        <v>102</v>
      </c>
      <c r="BU7" s="38">
        <v>43.64</v>
      </c>
      <c r="BV7" s="38" t="s">
        <v>102</v>
      </c>
      <c r="BW7" s="38" t="s">
        <v>102</v>
      </c>
      <c r="BX7" s="38" t="s">
        <v>102</v>
      </c>
      <c r="BY7" s="38" t="s">
        <v>102</v>
      </c>
      <c r="BZ7" s="38">
        <v>49.38</v>
      </c>
      <c r="CA7" s="38">
        <v>48.58</v>
      </c>
      <c r="CB7" s="38" t="s">
        <v>102</v>
      </c>
      <c r="CC7" s="38" t="s">
        <v>102</v>
      </c>
      <c r="CD7" s="38" t="s">
        <v>102</v>
      </c>
      <c r="CE7" s="38" t="s">
        <v>102</v>
      </c>
      <c r="CF7" s="38">
        <v>423.97</v>
      </c>
      <c r="CG7" s="38" t="s">
        <v>102</v>
      </c>
      <c r="CH7" s="38" t="s">
        <v>102</v>
      </c>
      <c r="CI7" s="38" t="s">
        <v>102</v>
      </c>
      <c r="CJ7" s="38" t="s">
        <v>102</v>
      </c>
      <c r="CK7" s="38">
        <v>316.97000000000003</v>
      </c>
      <c r="CL7" s="38">
        <v>328.08</v>
      </c>
      <c r="CM7" s="38" t="s">
        <v>102</v>
      </c>
      <c r="CN7" s="38" t="s">
        <v>102</v>
      </c>
      <c r="CO7" s="38" t="s">
        <v>102</v>
      </c>
      <c r="CP7" s="38" t="s">
        <v>102</v>
      </c>
      <c r="CQ7" s="38">
        <v>34.380000000000003</v>
      </c>
      <c r="CR7" s="38" t="s">
        <v>102</v>
      </c>
      <c r="CS7" s="38" t="s">
        <v>102</v>
      </c>
      <c r="CT7" s="38" t="s">
        <v>102</v>
      </c>
      <c r="CU7" s="38" t="s">
        <v>102</v>
      </c>
      <c r="CV7" s="38">
        <v>46.36</v>
      </c>
      <c r="CW7" s="38">
        <v>46.74</v>
      </c>
      <c r="CX7" s="38" t="s">
        <v>102</v>
      </c>
      <c r="CY7" s="38" t="s">
        <v>102</v>
      </c>
      <c r="CZ7" s="38" t="s">
        <v>102</v>
      </c>
      <c r="DA7" s="38" t="s">
        <v>102</v>
      </c>
      <c r="DB7" s="38">
        <v>100</v>
      </c>
      <c r="DC7" s="38" t="s">
        <v>102</v>
      </c>
      <c r="DD7" s="38" t="s">
        <v>102</v>
      </c>
      <c r="DE7" s="38" t="s">
        <v>102</v>
      </c>
      <c r="DF7" s="38" t="s">
        <v>102</v>
      </c>
      <c r="DG7" s="38">
        <v>83.08</v>
      </c>
      <c r="DH7" s="38">
        <v>81.12</v>
      </c>
      <c r="DI7" s="38" t="s">
        <v>102</v>
      </c>
      <c r="DJ7" s="38" t="s">
        <v>102</v>
      </c>
      <c r="DK7" s="38" t="s">
        <v>102</v>
      </c>
      <c r="DL7" s="38" t="s">
        <v>102</v>
      </c>
      <c r="DM7" s="38">
        <v>20.55</v>
      </c>
      <c r="DN7" s="38" t="s">
        <v>102</v>
      </c>
      <c r="DO7" s="38" t="s">
        <v>102</v>
      </c>
      <c r="DP7" s="38" t="s">
        <v>102</v>
      </c>
      <c r="DQ7" s="38" t="s">
        <v>102</v>
      </c>
      <c r="DR7" s="38">
        <v>33.75</v>
      </c>
      <c r="DS7" s="38">
        <v>33.200000000000003</v>
      </c>
      <c r="DT7" s="38" t="s">
        <v>102</v>
      </c>
      <c r="DU7" s="38" t="s">
        <v>102</v>
      </c>
      <c r="DV7" s="38" t="s">
        <v>102</v>
      </c>
      <c r="DW7" s="38" t="s">
        <v>102</v>
      </c>
      <c r="DX7" s="38" t="s">
        <v>102</v>
      </c>
      <c r="DY7" s="38" t="s">
        <v>102</v>
      </c>
      <c r="DZ7" s="38" t="s">
        <v>102</v>
      </c>
      <c r="EA7" s="38" t="s">
        <v>102</v>
      </c>
      <c r="EB7" s="38" t="s">
        <v>102</v>
      </c>
      <c r="EC7" s="38" t="s">
        <v>102</v>
      </c>
      <c r="ED7" s="38" t="s">
        <v>102</v>
      </c>
      <c r="EE7" s="38" t="s">
        <v>102</v>
      </c>
      <c r="EF7" s="38" t="s">
        <v>102</v>
      </c>
      <c r="EG7" s="38" t="s">
        <v>102</v>
      </c>
      <c r="EH7" s="38" t="s">
        <v>102</v>
      </c>
      <c r="EI7" s="38" t="s">
        <v>102</v>
      </c>
      <c r="EJ7" s="38" t="s">
        <v>102</v>
      </c>
      <c r="EK7" s="38" t="s">
        <v>102</v>
      </c>
      <c r="EL7" s="38" t="s">
        <v>102</v>
      </c>
      <c r="EM7" s="38" t="s">
        <v>102</v>
      </c>
      <c r="EN7" s="38" t="s">
        <v>102</v>
      </c>
      <c r="EO7" s="38" t="s">
        <v>102</v>
      </c>
    </row>
    <row r="8" spans="1:148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</row>
    <row r="9" spans="1:148" x14ac:dyDescent="0.15">
      <c r="A9" s="40"/>
      <c r="B9" s="40" t="s">
        <v>103</v>
      </c>
      <c r="C9" s="40" t="s">
        <v>104</v>
      </c>
      <c r="D9" s="40" t="s">
        <v>105</v>
      </c>
      <c r="E9" s="40" t="s">
        <v>106</v>
      </c>
      <c r="F9" s="40" t="s">
        <v>107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8" x14ac:dyDescent="0.15">
      <c r="A10" s="40" t="s">
        <v>46</v>
      </c>
      <c r="B10" s="41">
        <f t="shared" ref="B10:D10" si="15">DATEVALUE($B7+12-B11&amp;"/1/"&amp;B12)</f>
        <v>46753</v>
      </c>
      <c r="C10" s="41">
        <f t="shared" si="15"/>
        <v>47119</v>
      </c>
      <c r="D10" s="41">
        <f t="shared" si="15"/>
        <v>47484</v>
      </c>
      <c r="E10" s="42">
        <f>DATEVALUE($B7+12-E11&amp;"/1/"&amp;E12)</f>
        <v>47849</v>
      </c>
      <c r="F10" s="42">
        <f>DATEVALUE($B7+12-F11&amp;"/1/"&amp;F12)</f>
        <v>48215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1</v>
      </c>
      <c r="E12">
        <v>1</v>
      </c>
      <c r="F12">
        <v>2</v>
      </c>
      <c r="G12" t="s">
        <v>109</v>
      </c>
    </row>
    <row r="13" spans="1:148" x14ac:dyDescent="0.15">
      <c r="B13" t="s">
        <v>110</v>
      </c>
      <c r="C13" t="s">
        <v>110</v>
      </c>
      <c r="D13" t="s">
        <v>110</v>
      </c>
      <c r="E13" t="s">
        <v>111</v>
      </c>
      <c r="F13" t="s">
        <v>111</v>
      </c>
      <c r="G13" t="s">
        <v>112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小松　直人</cp:lastModifiedBy>
  <cp:lastPrinted>2022-01-23T01:47:45Z</cp:lastPrinted>
  <dcterms:created xsi:type="dcterms:W3CDTF">2021-12-03T07:40:43Z</dcterms:created>
  <dcterms:modified xsi:type="dcterms:W3CDTF">2023-06-29T06:27:34Z</dcterms:modified>
  <cp:category/>
</cp:coreProperties>
</file>