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rmwn93011\☆上下水道課\01.経営企画室\05_市町村課調査関係\06_経営比較分析\R4_公営企業に係る経営比較分析\下水道\【経営比較分析表】2022_152129_46_1718\修正後\"/>
    </mc:Choice>
  </mc:AlternateContent>
  <workbookProtection workbookAlgorithmName="SHA-512" workbookHashValue="aw3s7lkPtC1D4/zL+2U85kYpB9FtyT3GS+7mZ/6T9sRBFY75oe3/ODN22A7gjs3xheZtS5vS5kvYaDxJP9aiaw==" workbookSaltValue="0v0w/zXilX7QpjEzI1GFpA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T6" i="5"/>
  <c r="AT8" i="4" s="1"/>
  <c r="S6" i="5"/>
  <c r="AL8" i="4" s="1"/>
  <c r="R6" i="5"/>
  <c r="Q6" i="5"/>
  <c r="W10" i="4" s="1"/>
  <c r="P6" i="5"/>
  <c r="P10" i="4" s="1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H85" i="4"/>
  <c r="F85" i="4"/>
  <c r="E85" i="4"/>
  <c r="AL10" i="4"/>
  <c r="AD10" i="4"/>
  <c r="B10" i="4"/>
  <c r="BB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<sst xmlns="http://schemas.openxmlformats.org/spreadsheetml/2006/main" count="289" uniqueCount="118">
  <si>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</si>
  <si>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</si>
  <si>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</si>
  <si>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</si>
  <si>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</si>
  <si>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</si>
  <si>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</si>
  <si>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</si>
  <si>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</si>
  <si>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</si>
  <si>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</si>
  <si>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</si>
  <si>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</si>
  <si>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</si>
  <si>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</si>
  <si>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</si>
  <si>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</si>
  <si>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</si>
  <si>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</si>
  <si>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</si>
  <si>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</si>
  <si>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</si>
  <si>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</si>
  <si>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</si>
  <si>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</si>
  <si>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</si>
  <si>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</si>
  <si>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</si>
  <si>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</si>
  <si>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</si>
  <si>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</si>
  <si>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</si>
  <si>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</si>
  <si>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</si>
  <si>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</si>
  <si>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</si>
  <si>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</si>
  <si>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</si>
  <si>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</si>
  <si>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</si>
  <si>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</si>
  <si>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</si>
  <si>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</si>
  <si>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</si>
  <si>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</si>
  <si>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</si>
  <si>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</si>
  <si>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</si>
  <si>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</si>
  <si>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</si>
  <si>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</si>
  <si>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</si>
  <si>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</si>
  <si>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</si>
  <si>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</si>
  <si>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</si>
  <si>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</si>
  <si>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</si>
  <si>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</si>
  <si>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</si>
  <si>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</si>
  <si>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</si>
  <si>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</si>
  <si>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</si>
  <si>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</si>
  <si>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</si>
  <si>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</si>
  <si>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</si>
  <si>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</si>
  <si>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</si>
  <si>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</si>
  <si>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</si>
  <si>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</si>
  <si>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</si>
  <si>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</si>
  <si>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</si>
  <si>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</si>
  <si>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</si>
  <si>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</si>
  <si>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</si>
  <si>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</si>
  <si>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</si>
  <si>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</si>
  <si>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</si>
  <si>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</si>
  <si>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</si>
  <si>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</si>
  <si>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</si>
  <si>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</si>
  <si>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</si>
  <si>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</si>
  <si>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</si>
  <si>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</si>
  <si>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</si>
  <si>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</si>
  <si>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</si>
  <si>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新潟県　村上市</t>
  </si>
  <si>
    <t>法適用</t>
  </si>
  <si>
    <t>下水道事業</t>
  </si>
  <si>
    <t>個別排水処理</t>
  </si>
  <si>
    <t>L2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</si>
  <si>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</si>
  <si>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</si>
  <si>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</si>
  <si>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</si>
  <si>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</si>
  <si>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</si>
  <si>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</si>
  <si>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</si>
  <si>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</si>
  <si>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</si>
  <si>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</si>
  <si>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</si>
  <si>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</si>
  <si>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</si>
  <si>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・合併処理浄化槽の耐用年数の範囲内であり、通常は、維持管理費用のみ発生するため、点検等において適正な管理を行いながら、対策が必要な場合においては、計画的に更新していくこととしている。</t>
    <rPh sb="9" eb="11">
      <t>タイヨウ</t>
    </rPh>
    <rPh sb="11" eb="13">
      <t>ネンスウ</t>
    </rPh>
    <rPh sb="14" eb="16">
      <t>ハンイ</t>
    </rPh>
    <rPh sb="16" eb="17">
      <t>ナイ</t>
    </rPh>
    <rPh sb="21" eb="23">
      <t>ツウジョウ</t>
    </rPh>
    <rPh sb="25" eb="27">
      <t>イジ</t>
    </rPh>
    <rPh sb="27" eb="29">
      <t>カンリ</t>
    </rPh>
    <rPh sb="29" eb="31">
      <t>ヒヨウ</t>
    </rPh>
    <rPh sb="33" eb="35">
      <t>ハッセイ</t>
    </rPh>
    <rPh sb="40" eb="42">
      <t>テンケン</t>
    </rPh>
    <rPh sb="42" eb="43">
      <t>トウ</t>
    </rPh>
    <rPh sb="47" eb="49">
      <t>テキセイ</t>
    </rPh>
    <rPh sb="50" eb="52">
      <t>カンリ</t>
    </rPh>
    <rPh sb="53" eb="54">
      <t>オコナ</t>
    </rPh>
    <rPh sb="59" eb="61">
      <t>タイサク</t>
    </rPh>
    <rPh sb="62" eb="64">
      <t>ヒツヨウ</t>
    </rPh>
    <rPh sb="65" eb="67">
      <t>バアイ</t>
    </rPh>
    <rPh sb="73" eb="76">
      <t>ケイカクテキ</t>
    </rPh>
    <rPh sb="77" eb="79">
      <t>コウシン</t>
    </rPh>
    <phoneticPr fontId="4"/>
  </si>
  <si>
    <t xml:space="preserve">・令和2年度から、地方公営企業法を適用しており、上下水道事業審議会での議論を踏まえながら、経営戦略を見直すこととしている。また、使用料についても、適正な料金水準の検討を行いながら、経営の健全化を図る必要がある。
</t>
    <rPh sb="35" eb="37">
      <t>ギロン</t>
    </rPh>
    <rPh sb="38" eb="39">
      <t>フ</t>
    </rPh>
    <rPh sb="50" eb="52">
      <t>ミナオ</t>
    </rPh>
    <rPh sb="64" eb="67">
      <t>シヨウリョウ</t>
    </rPh>
    <rPh sb="78" eb="80">
      <t>スイジュン</t>
    </rPh>
    <rPh sb="81" eb="83">
      <t>ケントウ</t>
    </rPh>
    <rPh sb="84" eb="85">
      <t>オコナ</t>
    </rPh>
    <phoneticPr fontId="4"/>
  </si>
  <si>
    <t>・経常収支比率は一般会計からの繰入金により、100％を上回っているものの、経費回収率が5割に満たない状況にある。
・累計欠損金比率は繰入金が増額となったことにより44.1％改善した。
・汚水処理原価は有収水量の減により4.83円増加しており、引き続き適正な維持管理を行いながら、経費削減に取り組んで行く必要がある。
・合併処理浄化槽を設置した世帯のみであるため、水洗化率は100％である。</t>
    <rPh sb="1" eb="3">
      <t>ケイジョウ</t>
    </rPh>
    <rPh sb="3" eb="5">
      <t>シュウシ</t>
    </rPh>
    <rPh sb="5" eb="7">
      <t>ヒリツ</t>
    </rPh>
    <rPh sb="8" eb="10">
      <t>イッパン</t>
    </rPh>
    <rPh sb="10" eb="12">
      <t>カイケイ</t>
    </rPh>
    <rPh sb="15" eb="17">
      <t>クリイレ</t>
    </rPh>
    <rPh sb="17" eb="18">
      <t>キン</t>
    </rPh>
    <rPh sb="27" eb="29">
      <t>ウワマワ</t>
    </rPh>
    <rPh sb="37" eb="39">
      <t>ケイヒ</t>
    </rPh>
    <rPh sb="39" eb="41">
      <t>カイシュウ</t>
    </rPh>
    <rPh sb="41" eb="42">
      <t>リツ</t>
    </rPh>
    <rPh sb="44" eb="45">
      <t>ワリ</t>
    </rPh>
    <rPh sb="46" eb="47">
      <t>ミ</t>
    </rPh>
    <rPh sb="59" eb="61">
      <t>ルイケイ</t>
    </rPh>
    <rPh sb="61" eb="64">
      <t>ケッソンキン</t>
    </rPh>
    <rPh sb="64" eb="66">
      <t>ヒリツ</t>
    </rPh>
    <rPh sb="67" eb="69">
      <t>クリイレ</t>
    </rPh>
    <rPh sb="69" eb="70">
      <t>キン</t>
    </rPh>
    <rPh sb="71" eb="72">
      <t>ゾウ</t>
    </rPh>
    <rPh sb="72" eb="73">
      <t>ガク</t>
    </rPh>
    <rPh sb="87" eb="89">
      <t>カイゼン</t>
    </rPh>
    <rPh sb="95" eb="97">
      <t>オスイ</t>
    </rPh>
    <rPh sb="97" eb="99">
      <t>ショリ</t>
    </rPh>
    <rPh sb="99" eb="101">
      <t>ゲンカ</t>
    </rPh>
    <rPh sb="102" eb="104">
      <t>ユウシュウ</t>
    </rPh>
    <rPh sb="104" eb="106">
      <t>スイリョウ</t>
    </rPh>
    <rPh sb="107" eb="108">
      <t>ゲン</t>
    </rPh>
    <rPh sb="115" eb="116">
      <t>エン</t>
    </rPh>
    <rPh sb="116" eb="118">
      <t>ゾウカ</t>
    </rPh>
    <rPh sb="123" eb="124">
      <t>ヒ</t>
    </rPh>
    <rPh sb="125" eb="126">
      <t>ツヅ</t>
    </rPh>
    <rPh sb="127" eb="129">
      <t>テキセイ</t>
    </rPh>
    <rPh sb="130" eb="132">
      <t>イジ</t>
    </rPh>
    <rPh sb="132" eb="134">
      <t>カンリ</t>
    </rPh>
    <rPh sb="135" eb="136">
      <t>オコナ</t>
    </rPh>
    <rPh sb="141" eb="143">
      <t>ケイヒ</t>
    </rPh>
    <rPh sb="143" eb="145">
      <t>サクゲン</t>
    </rPh>
    <rPh sb="146" eb="147">
      <t>ト</t>
    </rPh>
    <rPh sb="148" eb="149">
      <t>ク</t>
    </rPh>
    <rPh sb="151" eb="152">
      <t>イ</t>
    </rPh>
    <rPh sb="153" eb="155">
      <t>ヒツヨウ</t>
    </rPh>
    <rPh sb="162" eb="164">
      <t>ガッペイ</t>
    </rPh>
    <rPh sb="164" eb="166">
      <t>ショリ</t>
    </rPh>
    <rPh sb="166" eb="169">
      <t>ジョウカソウ</t>
    </rPh>
    <rPh sb="170" eb="172">
      <t>セッチ</t>
    </rPh>
    <rPh sb="174" eb="176">
      <t>セタイ</t>
    </rPh>
    <rPh sb="184" eb="186">
      <t>スイセン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</si>
</sst>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9C-4250-BC42-56EF1635C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9C-4250-BC42-56EF1635C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34.380000000000003</c:v>
                </c:pt>
                <c:pt idx="3">
                  <c:v>37.5</c:v>
                </c:pt>
                <c:pt idx="4">
                  <c:v>34.380000000000003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EE-40EE-9E29-8A49D696F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46.36</c:v>
                </c:pt>
                <c:pt idx="3">
                  <c:v>46.45</c:v>
                </c:pt>
                <c:pt idx="4">
                  <c:v>45.36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EE-40EE-9E29-8A49D696F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72-4E0B-8191-7CA0BE21E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83.08</c:v>
                </c:pt>
                <c:pt idx="3">
                  <c:v>82.61</c:v>
                </c:pt>
                <c:pt idx="4">
                  <c:v>82.21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72-4E0B-8191-7CA0BE21E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70.2</c:v>
                </c:pt>
                <c:pt idx="3">
                  <c:v>104.5</c:v>
                </c:pt>
                <c:pt idx="4">
                  <c:v>111.89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4F-4B43-B871-CD828B57E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96.14</c:v>
                </c:pt>
                <c:pt idx="3">
                  <c:v>95.6</c:v>
                </c:pt>
                <c:pt idx="4">
                  <c:v>93.57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4F-4B43-B871-CD828B57E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20.55</c:v>
                </c:pt>
                <c:pt idx="3">
                  <c:v>28.89</c:v>
                </c:pt>
                <c:pt idx="4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02-4A50-AE2D-1B3A864C3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33.75</c:v>
                </c:pt>
                <c:pt idx="3">
                  <c:v>36.21</c:v>
                </c:pt>
                <c:pt idx="4">
                  <c:v>39.69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02-4A50-AE2D-1B3A864C3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FC-4B33-9E32-D16256E79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FC-4B33-9E32-D16256E79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129.29</c:v>
                </c:pt>
                <c:pt idx="3">
                  <c:v>110.31</c:v>
                </c:pt>
                <c:pt idx="4">
                  <c:v>66.209999999999994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CF-4DB0-8AA1-FADDF6B18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237</c:v>
                </c:pt>
                <c:pt idx="3">
                  <c:v>257.23</c:v>
                </c:pt>
                <c:pt idx="4">
                  <c:v>293.54000000000002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CF-4DB0-8AA1-FADDF6B18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-654.20000000000005</c:v>
                </c:pt>
                <c:pt idx="3">
                  <c:v>-221.83</c:v>
                </c:pt>
                <c:pt idx="4">
                  <c:v>179.72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81-4D64-BA65-7B2307633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135.35</c:v>
                </c:pt>
                <c:pt idx="3">
                  <c:v>150.91999999999999</c:v>
                </c:pt>
                <c:pt idx="4">
                  <c:v>151.72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81-4D64-BA65-7B2307633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F8-402B-AE9E-B37FBE9E5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782.91</c:v>
                </c:pt>
                <c:pt idx="3">
                  <c:v>783.21</c:v>
                </c:pt>
                <c:pt idx="4">
                  <c:v>902.04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F8-402B-AE9E-B37FBE9E5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43.64</c:v>
                </c:pt>
                <c:pt idx="3">
                  <c:v>48.17</c:v>
                </c:pt>
                <c:pt idx="4">
                  <c:v>48.51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C1-4F46-AAA8-103FEFE9A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49.38</c:v>
                </c:pt>
                <c:pt idx="3">
                  <c:v>48.53</c:v>
                </c:pt>
                <c:pt idx="4">
                  <c:v>46.11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C1-4F46-AAA8-103FEFE9A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423.97</c:v>
                </c:pt>
                <c:pt idx="3">
                  <c:v>366.64</c:v>
                </c:pt>
                <c:pt idx="4">
                  <c:v>371.47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E7-42FD-8287-F2537A602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316.97000000000003</c:v>
                </c:pt>
                <c:pt idx="3">
                  <c:v>326.17</c:v>
                </c:pt>
                <c:pt idx="4">
                  <c:v>336.93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E7-42FD-8287-F2537A602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【93.47】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【881.57】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【339.86】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【46.46】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B14" sqref="B14:BJ1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新潟県　村上市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個別排水処理</v>
      </c>
      <c r="Q8" s="40"/>
      <c r="R8" s="40"/>
      <c r="S8" s="40"/>
      <c r="T8" s="40"/>
      <c r="U8" s="40"/>
      <c r="V8" s="40"/>
      <c r="W8" s="40" t="str">
        <f>データ!L6</f>
        <v>L2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55919</v>
      </c>
      <c r="AM8" s="42"/>
      <c r="AN8" s="42"/>
      <c r="AO8" s="42"/>
      <c r="AP8" s="42"/>
      <c r="AQ8" s="42"/>
      <c r="AR8" s="42"/>
      <c r="AS8" s="42"/>
      <c r="AT8" s="35">
        <f>データ!T6</f>
        <v>1174.17</v>
      </c>
      <c r="AU8" s="35"/>
      <c r="AV8" s="35"/>
      <c r="AW8" s="35"/>
      <c r="AX8" s="35"/>
      <c r="AY8" s="35"/>
      <c r="AZ8" s="35"/>
      <c r="BA8" s="35"/>
      <c r="BB8" s="35">
        <f>データ!U6</f>
        <v>47.62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>
        <f>データ!O6</f>
        <v>97.87</v>
      </c>
      <c r="J10" s="35"/>
      <c r="K10" s="35"/>
      <c r="L10" s="35"/>
      <c r="M10" s="35"/>
      <c r="N10" s="35"/>
      <c r="O10" s="35"/>
      <c r="P10" s="35">
        <f>データ!P6</f>
        <v>0.08</v>
      </c>
      <c r="Q10" s="35"/>
      <c r="R10" s="35"/>
      <c r="S10" s="35"/>
      <c r="T10" s="35"/>
      <c r="U10" s="35"/>
      <c r="V10" s="35"/>
      <c r="W10" s="35">
        <f>データ!Q6</f>
        <v>100</v>
      </c>
      <c r="X10" s="35"/>
      <c r="Y10" s="35"/>
      <c r="Z10" s="35"/>
      <c r="AA10" s="35"/>
      <c r="AB10" s="35"/>
      <c r="AC10" s="35"/>
      <c r="AD10" s="42">
        <f>データ!R6</f>
        <v>3487</v>
      </c>
      <c r="AE10" s="42"/>
      <c r="AF10" s="42"/>
      <c r="AG10" s="42"/>
      <c r="AH10" s="42"/>
      <c r="AI10" s="42"/>
      <c r="AJ10" s="42"/>
      <c r="AK10" s="2"/>
      <c r="AL10" s="42">
        <f>データ!V6</f>
        <v>45</v>
      </c>
      <c r="AM10" s="42"/>
      <c r="AN10" s="42"/>
      <c r="AO10" s="42"/>
      <c r="AP10" s="42"/>
      <c r="AQ10" s="42"/>
      <c r="AR10" s="42"/>
      <c r="AS10" s="42"/>
      <c r="AT10" s="35">
        <f>データ!W6</f>
        <v>0.09</v>
      </c>
      <c r="AU10" s="35"/>
      <c r="AV10" s="35"/>
      <c r="AW10" s="35"/>
      <c r="AX10" s="35"/>
      <c r="AY10" s="35"/>
      <c r="AZ10" s="35"/>
      <c r="BA10" s="35"/>
      <c r="BB10" s="35">
        <f>データ!X6</f>
        <v>500</v>
      </c>
      <c r="BC10" s="35"/>
      <c r="BD10" s="35"/>
      <c r="BE10" s="35"/>
      <c r="BF10" s="35"/>
      <c r="BG10" s="35"/>
      <c r="BH10" s="35"/>
      <c r="BI10" s="35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117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115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116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【93.47】</v>
      </c>
      <c r="F85" s="12" t="str">
        <f>データ!AT6</f>
        <v>【264.35】</v>
      </c>
      <c r="G85" s="12" t="str">
        <f>データ!BE6</f>
        <v>【155.91】</v>
      </c>
      <c r="H85" s="12" t="str">
        <f>データ!BP6</f>
        <v>【881.57】</v>
      </c>
      <c r="I85" s="12" t="str">
        <f>データ!CA6</f>
        <v>【46.46】</v>
      </c>
      <c r="J85" s="12" t="str">
        <f>データ!CL6</f>
        <v>【339.86】</v>
      </c>
      <c r="K85" s="12" t="str">
        <f>データ!CW6</f>
        <v>【45.78】</v>
      </c>
      <c r="L85" s="12" t="str">
        <f>データ!DH6</f>
        <v>【81.82】</v>
      </c>
      <c r="M85" s="12" t="str">
        <f>データ!DS6</f>
        <v>【39.37】</v>
      </c>
      <c r="N85" s="12" t="str">
        <f>データ!ED6</f>
        <v>【-】</v>
      </c>
      <c r="O85" s="12" t="str">
        <f>データ!EO6</f>
        <v>【-】</v>
      </c>
    </row>
  </sheetData>
  <sheetProtection algorithmName="SHA-512" hashValue="JokhRhKAeFPyo2fYSB5OBWScFuGoDfwBGAqvMt3B2Clxh/Jk5fy8sw/frEX/mH8D0juyaXZJK8iAC2csJUr8kw==" saltValue="Z3yK1QhonZgr2YPjVBlM+A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152129</v>
      </c>
      <c r="D6" s="19">
        <f t="shared" si="3"/>
        <v>46</v>
      </c>
      <c r="E6" s="19">
        <f t="shared" si="3"/>
        <v>18</v>
      </c>
      <c r="F6" s="19">
        <f t="shared" si="3"/>
        <v>1</v>
      </c>
      <c r="G6" s="19">
        <f t="shared" si="3"/>
        <v>0</v>
      </c>
      <c r="H6" s="19" t="str">
        <f t="shared" si="3"/>
        <v>新潟県　村上市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個別排水処理</v>
      </c>
      <c r="L6" s="19" t="str">
        <f t="shared" si="3"/>
        <v>L2</v>
      </c>
      <c r="M6" s="19" t="str">
        <f t="shared" si="3"/>
        <v>非設置</v>
      </c>
      <c r="N6" s="20" t="str">
        <f t="shared" si="3"/>
        <v>-</v>
      </c>
      <c r="O6" s="20">
        <f t="shared" si="3"/>
        <v>97.87</v>
      </c>
      <c r="P6" s="20">
        <f t="shared" si="3"/>
        <v>0.08</v>
      </c>
      <c r="Q6" s="20">
        <f t="shared" si="3"/>
        <v>100</v>
      </c>
      <c r="R6" s="20">
        <f t="shared" si="3"/>
        <v>3487</v>
      </c>
      <c r="S6" s="20">
        <f t="shared" si="3"/>
        <v>55919</v>
      </c>
      <c r="T6" s="20">
        <f t="shared" si="3"/>
        <v>1174.17</v>
      </c>
      <c r="U6" s="20">
        <f t="shared" si="3"/>
        <v>47.62</v>
      </c>
      <c r="V6" s="20">
        <f t="shared" si="3"/>
        <v>45</v>
      </c>
      <c r="W6" s="20">
        <f t="shared" si="3"/>
        <v>0.09</v>
      </c>
      <c r="X6" s="20">
        <f t="shared" si="3"/>
        <v>500</v>
      </c>
      <c r="Y6" s="21" t="str">
        <f>IF(Y7="",NA(),Y7)</f>
        <v>-</v>
      </c>
      <c r="Z6" s="21" t="str">
        <f t="shared" ref="Z6:AH6" si="4">IF(Z7="",NA(),Z7)</f>
        <v>-</v>
      </c>
      <c r="AA6" s="21">
        <f t="shared" si="4"/>
        <v>70.2</v>
      </c>
      <c r="AB6" s="21">
        <f t="shared" si="4"/>
        <v>104.5</v>
      </c>
      <c r="AC6" s="21">
        <f t="shared" si="4"/>
        <v>111.89</v>
      </c>
      <c r="AD6" s="21" t="str">
        <f t="shared" si="4"/>
        <v>-</v>
      </c>
      <c r="AE6" s="21" t="str">
        <f t="shared" si="4"/>
        <v>-</v>
      </c>
      <c r="AF6" s="21">
        <f t="shared" si="4"/>
        <v>96.14</v>
      </c>
      <c r="AG6" s="21">
        <f t="shared" si="4"/>
        <v>95.6</v>
      </c>
      <c r="AH6" s="21">
        <f t="shared" si="4"/>
        <v>93.57</v>
      </c>
      <c r="AI6" s="20" t="str">
        <f>IF(AI7="","",IF(AI7="-","【-】","【"&amp;SUBSTITUTE(TEXT(AI7,"#,##0.00"),"-","△")&amp;"】"))</f>
        <v>【93.47】</v>
      </c>
      <c r="AJ6" s="21" t="str">
        <f>IF(AJ7="",NA(),AJ7)</f>
        <v>-</v>
      </c>
      <c r="AK6" s="21" t="str">
        <f t="shared" ref="AK6:AS6" si="5">IF(AK7="",NA(),AK7)</f>
        <v>-</v>
      </c>
      <c r="AL6" s="21">
        <f t="shared" si="5"/>
        <v>129.29</v>
      </c>
      <c r="AM6" s="21">
        <f t="shared" si="5"/>
        <v>110.31</v>
      </c>
      <c r="AN6" s="21">
        <f t="shared" si="5"/>
        <v>66.209999999999994</v>
      </c>
      <c r="AO6" s="21" t="str">
        <f t="shared" si="5"/>
        <v>-</v>
      </c>
      <c r="AP6" s="21" t="str">
        <f t="shared" si="5"/>
        <v>-</v>
      </c>
      <c r="AQ6" s="21">
        <f t="shared" si="5"/>
        <v>237</v>
      </c>
      <c r="AR6" s="21">
        <f t="shared" si="5"/>
        <v>257.23</v>
      </c>
      <c r="AS6" s="21">
        <f t="shared" si="5"/>
        <v>293.54000000000002</v>
      </c>
      <c r="AT6" s="20" t="str">
        <f>IF(AT7="","",IF(AT7="-","【-】","【"&amp;SUBSTITUTE(TEXT(AT7,"#,##0.00"),"-","△")&amp;"】"))</f>
        <v>【264.35】</v>
      </c>
      <c r="AU6" s="21" t="str">
        <f>IF(AU7="",NA(),AU7)</f>
        <v>-</v>
      </c>
      <c r="AV6" s="21" t="str">
        <f t="shared" ref="AV6:BD6" si="6">IF(AV7="",NA(),AV7)</f>
        <v>-</v>
      </c>
      <c r="AW6" s="21">
        <f t="shared" si="6"/>
        <v>-654.20000000000005</v>
      </c>
      <c r="AX6" s="21">
        <f t="shared" si="6"/>
        <v>-221.83</v>
      </c>
      <c r="AY6" s="21">
        <f t="shared" si="6"/>
        <v>179.72</v>
      </c>
      <c r="AZ6" s="21" t="str">
        <f t="shared" si="6"/>
        <v>-</v>
      </c>
      <c r="BA6" s="21" t="str">
        <f t="shared" si="6"/>
        <v>-</v>
      </c>
      <c r="BB6" s="21">
        <f t="shared" si="6"/>
        <v>135.35</v>
      </c>
      <c r="BC6" s="21">
        <f t="shared" si="6"/>
        <v>150.91999999999999</v>
      </c>
      <c r="BD6" s="21">
        <f t="shared" si="6"/>
        <v>151.72</v>
      </c>
      <c r="BE6" s="20" t="str">
        <f>IF(BE7="","",IF(BE7="-","【-】","【"&amp;SUBSTITUTE(TEXT(BE7,"#,##0.00"),"-","△")&amp;"】"))</f>
        <v>【155.91】</v>
      </c>
      <c r="BF6" s="21" t="str">
        <f>IF(BF7="",NA(),BF7)</f>
        <v>-</v>
      </c>
      <c r="BG6" s="21" t="str">
        <f t="shared" ref="BG6:BO6" si="7">IF(BG7="",NA(),BG7)</f>
        <v>-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 t="str">
        <f t="shared" si="7"/>
        <v>-</v>
      </c>
      <c r="BL6" s="21" t="str">
        <f t="shared" si="7"/>
        <v>-</v>
      </c>
      <c r="BM6" s="21">
        <f t="shared" si="7"/>
        <v>782.91</v>
      </c>
      <c r="BN6" s="21">
        <f t="shared" si="7"/>
        <v>783.21</v>
      </c>
      <c r="BO6" s="21">
        <f t="shared" si="7"/>
        <v>902.04</v>
      </c>
      <c r="BP6" s="20" t="str">
        <f>IF(BP7="","",IF(BP7="-","【-】","【"&amp;SUBSTITUTE(TEXT(BP7,"#,##0.00"),"-","△")&amp;"】"))</f>
        <v>【881.57】</v>
      </c>
      <c r="BQ6" s="21" t="str">
        <f>IF(BQ7="",NA(),BQ7)</f>
        <v>-</v>
      </c>
      <c r="BR6" s="21" t="str">
        <f t="shared" ref="BR6:BZ6" si="8">IF(BR7="",NA(),BR7)</f>
        <v>-</v>
      </c>
      <c r="BS6" s="21">
        <f t="shared" si="8"/>
        <v>43.64</v>
      </c>
      <c r="BT6" s="21">
        <f t="shared" si="8"/>
        <v>48.17</v>
      </c>
      <c r="BU6" s="21">
        <f t="shared" si="8"/>
        <v>48.51</v>
      </c>
      <c r="BV6" s="21" t="str">
        <f t="shared" si="8"/>
        <v>-</v>
      </c>
      <c r="BW6" s="21" t="str">
        <f t="shared" si="8"/>
        <v>-</v>
      </c>
      <c r="BX6" s="21">
        <f t="shared" si="8"/>
        <v>49.38</v>
      </c>
      <c r="BY6" s="21">
        <f t="shared" si="8"/>
        <v>48.53</v>
      </c>
      <c r="BZ6" s="21">
        <f t="shared" si="8"/>
        <v>46.11</v>
      </c>
      <c r="CA6" s="20" t="str">
        <f>IF(CA7="","",IF(CA7="-","【-】","【"&amp;SUBSTITUTE(TEXT(CA7,"#,##0.00"),"-","△")&amp;"】"))</f>
        <v>【46.46】</v>
      </c>
      <c r="CB6" s="21" t="str">
        <f>IF(CB7="",NA(),CB7)</f>
        <v>-</v>
      </c>
      <c r="CC6" s="21" t="str">
        <f t="shared" ref="CC6:CK6" si="9">IF(CC7="",NA(),CC7)</f>
        <v>-</v>
      </c>
      <c r="CD6" s="21">
        <f t="shared" si="9"/>
        <v>423.97</v>
      </c>
      <c r="CE6" s="21">
        <f t="shared" si="9"/>
        <v>366.64</v>
      </c>
      <c r="CF6" s="21">
        <f t="shared" si="9"/>
        <v>371.47</v>
      </c>
      <c r="CG6" s="21" t="str">
        <f t="shared" si="9"/>
        <v>-</v>
      </c>
      <c r="CH6" s="21" t="str">
        <f t="shared" si="9"/>
        <v>-</v>
      </c>
      <c r="CI6" s="21">
        <f t="shared" si="9"/>
        <v>316.97000000000003</v>
      </c>
      <c r="CJ6" s="21">
        <f t="shared" si="9"/>
        <v>326.17</v>
      </c>
      <c r="CK6" s="21">
        <f t="shared" si="9"/>
        <v>336.93</v>
      </c>
      <c r="CL6" s="20" t="str">
        <f>IF(CL7="","",IF(CL7="-","【-】","【"&amp;SUBSTITUTE(TEXT(CL7,"#,##0.00"),"-","△")&amp;"】"))</f>
        <v>【339.86】</v>
      </c>
      <c r="CM6" s="21" t="str">
        <f>IF(CM7="",NA(),CM7)</f>
        <v>-</v>
      </c>
      <c r="CN6" s="21" t="str">
        <f t="shared" ref="CN6:CV6" si="10">IF(CN7="",NA(),CN7)</f>
        <v>-</v>
      </c>
      <c r="CO6" s="21">
        <f t="shared" si="10"/>
        <v>34.380000000000003</v>
      </c>
      <c r="CP6" s="21">
        <f t="shared" si="10"/>
        <v>37.5</v>
      </c>
      <c r="CQ6" s="21">
        <f t="shared" si="10"/>
        <v>34.380000000000003</v>
      </c>
      <c r="CR6" s="21" t="str">
        <f t="shared" si="10"/>
        <v>-</v>
      </c>
      <c r="CS6" s="21" t="str">
        <f t="shared" si="10"/>
        <v>-</v>
      </c>
      <c r="CT6" s="21">
        <f t="shared" si="10"/>
        <v>46.36</v>
      </c>
      <c r="CU6" s="21">
        <f t="shared" si="10"/>
        <v>46.45</v>
      </c>
      <c r="CV6" s="21">
        <f t="shared" si="10"/>
        <v>45.36</v>
      </c>
      <c r="CW6" s="20" t="str">
        <f>IF(CW7="","",IF(CW7="-","【-】","【"&amp;SUBSTITUTE(TEXT(CW7,"#,##0.00"),"-","△")&amp;"】"))</f>
        <v>【45.78】</v>
      </c>
      <c r="CX6" s="21" t="str">
        <f>IF(CX7="",NA(),CX7)</f>
        <v>-</v>
      </c>
      <c r="CY6" s="21" t="str">
        <f t="shared" ref="CY6:DG6" si="11">IF(CY7="",NA(),CY7)</f>
        <v>-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 t="str">
        <f t="shared" si="11"/>
        <v>-</v>
      </c>
      <c r="DD6" s="21" t="str">
        <f t="shared" si="11"/>
        <v>-</v>
      </c>
      <c r="DE6" s="21">
        <f t="shared" si="11"/>
        <v>83.08</v>
      </c>
      <c r="DF6" s="21">
        <f t="shared" si="11"/>
        <v>82.61</v>
      </c>
      <c r="DG6" s="21">
        <f t="shared" si="11"/>
        <v>82.21</v>
      </c>
      <c r="DH6" s="20" t="str">
        <f>IF(DH7="","",IF(DH7="-","【-】","【"&amp;SUBSTITUTE(TEXT(DH7,"#,##0.00"),"-","△")&amp;"】"))</f>
        <v>【81.82】</v>
      </c>
      <c r="DI6" s="21" t="str">
        <f>IF(DI7="",NA(),DI7)</f>
        <v>-</v>
      </c>
      <c r="DJ6" s="21" t="str">
        <f t="shared" ref="DJ6:DR6" si="12">IF(DJ7="",NA(),DJ7)</f>
        <v>-</v>
      </c>
      <c r="DK6" s="21">
        <f t="shared" si="12"/>
        <v>20.55</v>
      </c>
      <c r="DL6" s="21">
        <f t="shared" si="12"/>
        <v>28.89</v>
      </c>
      <c r="DM6" s="21">
        <f t="shared" si="12"/>
        <v>43</v>
      </c>
      <c r="DN6" s="21" t="str">
        <f t="shared" si="12"/>
        <v>-</v>
      </c>
      <c r="DO6" s="21" t="str">
        <f t="shared" si="12"/>
        <v>-</v>
      </c>
      <c r="DP6" s="21">
        <f t="shared" si="12"/>
        <v>33.75</v>
      </c>
      <c r="DQ6" s="21">
        <f t="shared" si="12"/>
        <v>36.21</v>
      </c>
      <c r="DR6" s="21">
        <f t="shared" si="12"/>
        <v>39.69</v>
      </c>
      <c r="DS6" s="20" t="str">
        <f>IF(DS7="","",IF(DS7="-","【-】","【"&amp;SUBSTITUTE(TEXT(DS7,"#,##0.00"),"-","△")&amp;"】"))</f>
        <v>【39.37】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1" t="str">
        <f t="shared" si="13"/>
        <v>-</v>
      </c>
      <c r="DX6" s="21" t="str">
        <f t="shared" si="13"/>
        <v>-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1" t="str">
        <f t="shared" si="13"/>
        <v>-</v>
      </c>
      <c r="EC6" s="21" t="str">
        <f t="shared" si="13"/>
        <v>-</v>
      </c>
      <c r="ED6" s="20" t="str">
        <f>IF(ED7="","",IF(ED7="-","【-】","【"&amp;SUBSTITUTE(TEXT(ED7,"#,##0.00"),"-","△")&amp;"】"))</f>
        <v>【-】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8" s="22" customFormat="1" x14ac:dyDescent="0.15">
      <c r="A7" s="14"/>
      <c r="B7" s="23">
        <v>2022</v>
      </c>
      <c r="C7" s="23">
        <v>152129</v>
      </c>
      <c r="D7" s="23">
        <v>46</v>
      </c>
      <c r="E7" s="23">
        <v>18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97.87</v>
      </c>
      <c r="P7" s="24">
        <v>0.08</v>
      </c>
      <c r="Q7" s="24">
        <v>100</v>
      </c>
      <c r="R7" s="24">
        <v>3487</v>
      </c>
      <c r="S7" s="24">
        <v>55919</v>
      </c>
      <c r="T7" s="24">
        <v>1174.17</v>
      </c>
      <c r="U7" s="24">
        <v>47.62</v>
      </c>
      <c r="V7" s="24">
        <v>45</v>
      </c>
      <c r="W7" s="24">
        <v>0.09</v>
      </c>
      <c r="X7" s="24">
        <v>500</v>
      </c>
      <c r="Y7" s="24" t="s">
        <v>102</v>
      </c>
      <c r="Z7" s="24" t="s">
        <v>102</v>
      </c>
      <c r="AA7" s="24">
        <v>70.2</v>
      </c>
      <c r="AB7" s="24">
        <v>104.5</v>
      </c>
      <c r="AC7" s="24">
        <v>111.89</v>
      </c>
      <c r="AD7" s="24" t="s">
        <v>102</v>
      </c>
      <c r="AE7" s="24" t="s">
        <v>102</v>
      </c>
      <c r="AF7" s="24">
        <v>96.14</v>
      </c>
      <c r="AG7" s="24">
        <v>95.6</v>
      </c>
      <c r="AH7" s="24">
        <v>93.57</v>
      </c>
      <c r="AI7" s="24">
        <v>93.47</v>
      </c>
      <c r="AJ7" s="24" t="s">
        <v>102</v>
      </c>
      <c r="AK7" s="24" t="s">
        <v>102</v>
      </c>
      <c r="AL7" s="24">
        <v>129.29</v>
      </c>
      <c r="AM7" s="24">
        <v>110.31</v>
      </c>
      <c r="AN7" s="24">
        <v>66.209999999999994</v>
      </c>
      <c r="AO7" s="24" t="s">
        <v>102</v>
      </c>
      <c r="AP7" s="24" t="s">
        <v>102</v>
      </c>
      <c r="AQ7" s="24">
        <v>237</v>
      </c>
      <c r="AR7" s="24">
        <v>257.23</v>
      </c>
      <c r="AS7" s="24">
        <v>293.54000000000002</v>
      </c>
      <c r="AT7" s="24">
        <v>264.35000000000002</v>
      </c>
      <c r="AU7" s="24" t="s">
        <v>102</v>
      </c>
      <c r="AV7" s="24" t="s">
        <v>102</v>
      </c>
      <c r="AW7" s="24">
        <v>-654.20000000000005</v>
      </c>
      <c r="AX7" s="24">
        <v>-221.83</v>
      </c>
      <c r="AY7" s="24">
        <v>179.72</v>
      </c>
      <c r="AZ7" s="24" t="s">
        <v>102</v>
      </c>
      <c r="BA7" s="24" t="s">
        <v>102</v>
      </c>
      <c r="BB7" s="24">
        <v>135.35</v>
      </c>
      <c r="BC7" s="24">
        <v>150.91999999999999</v>
      </c>
      <c r="BD7" s="24">
        <v>151.72</v>
      </c>
      <c r="BE7" s="24">
        <v>155.91</v>
      </c>
      <c r="BF7" s="24" t="s">
        <v>102</v>
      </c>
      <c r="BG7" s="24" t="s">
        <v>102</v>
      </c>
      <c r="BH7" s="24">
        <v>0</v>
      </c>
      <c r="BI7" s="24">
        <v>0</v>
      </c>
      <c r="BJ7" s="24">
        <v>0</v>
      </c>
      <c r="BK7" s="24" t="s">
        <v>102</v>
      </c>
      <c r="BL7" s="24" t="s">
        <v>102</v>
      </c>
      <c r="BM7" s="24">
        <v>782.91</v>
      </c>
      <c r="BN7" s="24">
        <v>783.21</v>
      </c>
      <c r="BO7" s="24">
        <v>902.04</v>
      </c>
      <c r="BP7" s="24">
        <v>881.57</v>
      </c>
      <c r="BQ7" s="24" t="s">
        <v>102</v>
      </c>
      <c r="BR7" s="24" t="s">
        <v>102</v>
      </c>
      <c r="BS7" s="24">
        <v>43.64</v>
      </c>
      <c r="BT7" s="24">
        <v>48.17</v>
      </c>
      <c r="BU7" s="24">
        <v>48.51</v>
      </c>
      <c r="BV7" s="24" t="s">
        <v>102</v>
      </c>
      <c r="BW7" s="24" t="s">
        <v>102</v>
      </c>
      <c r="BX7" s="24">
        <v>49.38</v>
      </c>
      <c r="BY7" s="24">
        <v>48.53</v>
      </c>
      <c r="BZ7" s="24">
        <v>46.11</v>
      </c>
      <c r="CA7" s="24">
        <v>46.46</v>
      </c>
      <c r="CB7" s="24" t="s">
        <v>102</v>
      </c>
      <c r="CC7" s="24" t="s">
        <v>102</v>
      </c>
      <c r="CD7" s="24">
        <v>423.97</v>
      </c>
      <c r="CE7" s="24">
        <v>366.64</v>
      </c>
      <c r="CF7" s="24">
        <v>371.47</v>
      </c>
      <c r="CG7" s="24" t="s">
        <v>102</v>
      </c>
      <c r="CH7" s="24" t="s">
        <v>102</v>
      </c>
      <c r="CI7" s="24">
        <v>316.97000000000003</v>
      </c>
      <c r="CJ7" s="24">
        <v>326.17</v>
      </c>
      <c r="CK7" s="24">
        <v>336.93</v>
      </c>
      <c r="CL7" s="24">
        <v>339.86</v>
      </c>
      <c r="CM7" s="24" t="s">
        <v>102</v>
      </c>
      <c r="CN7" s="24" t="s">
        <v>102</v>
      </c>
      <c r="CO7" s="24">
        <v>34.380000000000003</v>
      </c>
      <c r="CP7" s="24">
        <v>37.5</v>
      </c>
      <c r="CQ7" s="24">
        <v>34.380000000000003</v>
      </c>
      <c r="CR7" s="24" t="s">
        <v>102</v>
      </c>
      <c r="CS7" s="24" t="s">
        <v>102</v>
      </c>
      <c r="CT7" s="24">
        <v>46.36</v>
      </c>
      <c r="CU7" s="24">
        <v>46.45</v>
      </c>
      <c r="CV7" s="24">
        <v>45.36</v>
      </c>
      <c r="CW7" s="24">
        <v>45.78</v>
      </c>
      <c r="CX7" s="24" t="s">
        <v>102</v>
      </c>
      <c r="CY7" s="24" t="s">
        <v>102</v>
      </c>
      <c r="CZ7" s="24">
        <v>100</v>
      </c>
      <c r="DA7" s="24">
        <v>100</v>
      </c>
      <c r="DB7" s="24">
        <v>100</v>
      </c>
      <c r="DC7" s="24" t="s">
        <v>102</v>
      </c>
      <c r="DD7" s="24" t="s">
        <v>102</v>
      </c>
      <c r="DE7" s="24">
        <v>83.08</v>
      </c>
      <c r="DF7" s="24">
        <v>82.61</v>
      </c>
      <c r="DG7" s="24">
        <v>82.21</v>
      </c>
      <c r="DH7" s="24">
        <v>81.819999999999993</v>
      </c>
      <c r="DI7" s="24" t="s">
        <v>102</v>
      </c>
      <c r="DJ7" s="24" t="s">
        <v>102</v>
      </c>
      <c r="DK7" s="24">
        <v>20.55</v>
      </c>
      <c r="DL7" s="24">
        <v>28.89</v>
      </c>
      <c r="DM7" s="24">
        <v>43</v>
      </c>
      <c r="DN7" s="24" t="s">
        <v>102</v>
      </c>
      <c r="DO7" s="24" t="s">
        <v>102</v>
      </c>
      <c r="DP7" s="24">
        <v>33.75</v>
      </c>
      <c r="DQ7" s="24">
        <v>36.21</v>
      </c>
      <c r="DR7" s="24">
        <v>39.69</v>
      </c>
      <c r="DS7" s="24">
        <v>39.369999999999997</v>
      </c>
      <c r="DT7" s="24" t="s">
        <v>102</v>
      </c>
      <c r="DU7" s="24" t="s">
        <v>102</v>
      </c>
      <c r="DV7" s="24" t="s">
        <v>102</v>
      </c>
      <c r="DW7" s="24" t="s">
        <v>102</v>
      </c>
      <c r="DX7" s="24" t="s">
        <v>102</v>
      </c>
      <c r="DY7" s="24" t="s">
        <v>102</v>
      </c>
      <c r="DZ7" s="24" t="s">
        <v>102</v>
      </c>
      <c r="EA7" s="24" t="s">
        <v>102</v>
      </c>
      <c r="EB7" s="24" t="s">
        <v>102</v>
      </c>
      <c r="EC7" s="24" t="s">
        <v>102</v>
      </c>
      <c r="ED7" s="24" t="s">
        <v>102</v>
      </c>
      <c r="EE7" s="24" t="s">
        <v>102</v>
      </c>
      <c r="EF7" s="24" t="s">
        <v>102</v>
      </c>
      <c r="EG7" s="24" t="s">
        <v>102</v>
      </c>
      <c r="EH7" s="24" t="s">
        <v>102</v>
      </c>
      <c r="EI7" s="24" t="s">
        <v>102</v>
      </c>
      <c r="EJ7" s="24" t="s">
        <v>102</v>
      </c>
      <c r="EK7" s="24" t="s">
        <v>102</v>
      </c>
      <c r="EL7" s="24" t="s">
        <v>102</v>
      </c>
      <c r="EM7" s="24" t="s">
        <v>102</v>
      </c>
      <c r="EN7" s="24" t="s">
        <v>102</v>
      </c>
      <c r="EO7" s="24" t="s">
        <v>102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112</v>
      </c>
      <c r="E13" t="s">
        <v>113</v>
      </c>
      <c r="F13" t="s">
        <v>112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石井　美勝</cp:lastModifiedBy>
  <cp:lastPrinted>2024-01-17T08:39:17Z</cp:lastPrinted>
  <dcterms:created xsi:type="dcterms:W3CDTF">2023-12-12T01:08:44Z</dcterms:created>
  <dcterms:modified xsi:type="dcterms:W3CDTF">2024-02-19T04:25:45Z</dcterms:modified>
  <cp:category/>
</cp:coreProperties>
</file>