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01.経営企画室\05_市町村課調査関係\06_経営比較分析\R5_公営企業に係る経営比較分析\水道\"/>
    </mc:Choice>
  </mc:AlternateContent>
  <workbookProtection workbookAlgorithmName="SHA-512" workbookHashValue="4Xif3TQvwTjCZAgc+2a/EHOehMpNFULEGT4mY0GhdURQ2bzwGzWxOtdde+N5nO4rCJmdTj9nxSsE9hfxSezdig==" workbookSaltValue="vbKxBkxJj0iyR3HZMWdhHw==" workbookSpinCount="100000" lockStructure="1"/>
  <bookViews>
    <workbookView xWindow="0" yWindow="0" windowWidth="23040" windowHeight="92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<sst xmlns="http://schemas.openxmlformats.org/spreadsheetml/2006/main" count="250" uniqueCount="112">
  <si>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</si>
  <si>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</si>
  <si>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</si>
  <si>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</si>
  <si>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</si>
  <si>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</si>
  <si>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</si>
  <si>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</si>
  <si>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</si>
  <si>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</si>
  <si>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</si>
  <si>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</si>
  <si>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</si>
  <si>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</si>
  <si>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</si>
  <si>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</si>
  <si>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</si>
  <si>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</si>
  <si>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</si>
  <si>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</si>
  <si>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</si>
  <si>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</si>
  <si>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</si>
  <si>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</si>
  <si>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</si>
  <si>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</si>
  <si>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</si>
  <si>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</si>
  <si>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</si>
  <si>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</si>
  <si>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</si>
  <si>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</si>
  <si>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</si>
  <si>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</si>
  <si>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</si>
  <si>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</si>
  <si>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</si>
  <si>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</si>
  <si>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</si>
  <si>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</si>
  <si>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</si>
  <si>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</si>
  <si>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</si>
  <si>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</si>
  <si>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</si>
  <si>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</si>
  <si>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</si>
  <si>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</si>
  <si>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</si>
  <si>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</si>
  <si>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</si>
  <si>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</si>
  <si>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</si>
  <si>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</si>
  <si>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</si>
  <si>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</si>
  <si>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</si>
  <si>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</si>
  <si>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</si>
  <si>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</si>
  <si>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</si>
  <si>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</si>
  <si>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</si>
  <si>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</si>
  <si>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</si>
  <si>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</si>
  <si>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</si>
  <si>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</si>
  <si>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</si>
  <si>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</si>
  <si>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</si>
  <si>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</si>
  <si>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</si>
  <si>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</si>
  <si>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</si>
  <si>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</si>
  <si>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</si>
  <si>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</si>
  <si>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</si>
  <si>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</si>
  <si>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</si>
  <si>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</si>
  <si>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</si>
  <si>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</si>
  <si>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</si>
  <si>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</si>
  <si>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</si>
  <si>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</si>
  <si>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</si>
  <si>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</si>
  <si>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</si>
  <si>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</si>
  <si>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</si>
  <si>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</si>
  <si>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</si>
  <si>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</si>
  <si>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</si>
  <si>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</si>
  <si>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</si>
  <si>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</si>
  <si>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</si>
  <si>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</si>
  <si>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</si>
  <si>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</si>
  <si>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</si>
  <si>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</si>
  <si>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</si>
  <si>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</si>
  <si>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</si>
  <si>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経常収支比率は、一般会計からの繰入金により、100%を上回っているものの、料金回収率については、51.72%であり、給水収益で給水に係る費用を賄えていない状況にある。前年に比べ料金回収率が高くなっているのは、修繕費や動力費等の営業費用の減少が起因している。
・給水原価及び施設利用率については全国・類似団体平均と同様の傾向があり、簡易水道事業における地理的条件等の事業の性質が起因していると思われる。
・有収率は前年度より若干改善したものの全国・類似団体平均を下回っている。主な原因は漏水であると思われるので、継続的な漏水調査と老朽管の計画的な更新により漏水防止対策を進める必要がある。
</t>
    <rPh sb="95" eb="96">
      <t>タカ</t>
    </rPh>
    <rPh sb="105" eb="107">
      <t>シュウゼン</t>
    </rPh>
    <rPh sb="107" eb="108">
      <t>ヒ</t>
    </rPh>
    <rPh sb="119" eb="121">
      <t>ゲンショウ</t>
    </rPh>
    <phoneticPr fontId="4"/>
  </si>
  <si>
    <t>　有形固定資産減価償却率は全国・類似団体平均より低く、資産の経年化の度合いは低い状況に見えるが、これは、令和2年度の法適用時に固定資産償却未済高を事業開始時の取得資産としたことによるものである。今後は、詳細型のアセットマネジメント計画を策定し重点箇所を絞り管路更新を行っていくこととしている。
※管路更新率　令和4年度の当該値0.02(誤植17.39)</t>
    <rPh sb="101" eb="104">
      <t>ショウサイガタ</t>
    </rPh>
    <rPh sb="115" eb="117">
      <t>ケイカク</t>
    </rPh>
    <phoneticPr fontId="4"/>
  </si>
  <si>
    <t xml:space="preserve">　人口減少による水需要が低下する状況下において、給水収益が減少し、併せて物価高騰による事業費用の増加により給水収益では費用を賄えず、一般会計からの繰入金に頼った経営状況になっている。さらなる費用の削減に努め、経営の効率化を図るとともに、適正な料金水準への改定を行い、経営の健全化を図る必要がある。今後は、適正規模で改築を進め、管路の耐震計画と合わせて詳細型のアセットマネジメント計画を策定し、計画的な更新と耐震化を実施することとしている。経営戦略については、令和6年度中の改定を予定している。
</t>
    <rPh sb="24" eb="26">
      <t>キュウスイ</t>
    </rPh>
    <rPh sb="26" eb="28">
      <t>シュウエキ</t>
    </rPh>
    <rPh sb="29" eb="31">
      <t>ゲンショウ</t>
    </rPh>
    <rPh sb="33" eb="34">
      <t>アワ</t>
    </rPh>
    <rPh sb="118" eb="120">
      <t>テキセイ</t>
    </rPh>
    <rPh sb="121" eb="125">
      <t>リョウキンスイジュン</t>
    </rPh>
    <rPh sb="130" eb="131">
      <t>オコナ</t>
    </rPh>
    <rPh sb="163" eb="165">
      <t>カンロ</t>
    </rPh>
    <rPh sb="166" eb="168">
      <t>タイシン</t>
    </rPh>
    <rPh sb="168" eb="170">
      <t>ケイカク</t>
    </rPh>
    <rPh sb="171" eb="172">
      <t>ア</t>
    </rPh>
    <rPh sb="175" eb="178">
      <t>ショウサイガタ</t>
    </rPh>
    <rPh sb="189" eb="191">
      <t>ケイカク</t>
    </rPh>
    <rPh sb="192" eb="194">
      <t>サクテイ</t>
    </rPh>
    <rPh sb="196" eb="199">
      <t>ケイカクテキ</t>
    </rPh>
    <rPh sb="200" eb="202">
      <t>コウシン</t>
    </rPh>
    <rPh sb="203" eb="206">
      <t>タイシンカ</t>
    </rPh>
    <rPh sb="207" eb="209">
      <t>ジッシ</t>
    </rPh>
    <rPh sb="219" eb="221">
      <t>ケイエイ</t>
    </rPh>
    <rPh sb="221" eb="223">
      <t>センリャク</t>
    </rPh>
    <rPh sb="232" eb="234">
      <t>ネンド</t>
    </rPh>
    <rPh sb="234" eb="235">
      <t>チュウ</t>
    </rPh>
    <rPh sb="236" eb="238">
      <t>カイテイ</t>
    </rPh>
    <rPh sb="239" eb="24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</si>
</sst>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0.06</c:v>
                </c:pt>
                <c:pt idx="2">
                  <c:v>0.21</c:v>
                </c:pt>
                <c:pt idx="3">
                  <c:v>17.39</c:v>
                </c:pt>
                <c:pt idx="4">
                  <c:v>0.25</c:v>
                </c:pt>
              </c:numCache>
            </c:numRef>
          </c:val>
          <c:extLst xmlns:c16r2="http://schemas.microsoft.com/office/drawing/2015/06/chart">
            <c:ext xmlns:c16="http://schemas.microsoft.com/office/drawing/2014/chart" uri="{C3380CC4-5D6E-409C-BE32-E72D297353CC}">
              <c16:uniqueId val="{00000000-30D9-4743-939E-334CB2A63D7D}"/>
            </c:ext>
          </c:extLst>
        </c:ser>
        <c:dLbls>
          <c:showLegendKey val="0"/>
          <c:showVal val="0"/>
          <c:showCatName val="0"/>
          <c:showSerName val="0"/>
          <c:showPercent val="0"/>
          <c:showBubbleSize val="0"/>
        </c:dLbls>
        <c:gapWidth val="150"/>
        <c:axId val="508408184"/>
        <c:axId val="50841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0.26</c:v>
                </c:pt>
                <c:pt idx="2">
                  <c:v>0.28999999999999998</c:v>
                </c:pt>
                <c:pt idx="3">
                  <c:v>1.8</c:v>
                </c:pt>
                <c:pt idx="4">
                  <c:v>0.28999999999999998</c:v>
                </c:pt>
              </c:numCache>
            </c:numRef>
          </c:val>
          <c:smooth val="0"/>
          <c:extLst xmlns:c16r2="http://schemas.microsoft.com/office/drawing/2015/06/chart">
            <c:ext xmlns:c16="http://schemas.microsoft.com/office/drawing/2014/chart" uri="{C3380CC4-5D6E-409C-BE32-E72D297353CC}">
              <c16:uniqueId val="{00000001-30D9-4743-939E-334CB2A63D7D}"/>
            </c:ext>
          </c:extLst>
        </c:ser>
        <c:dLbls>
          <c:showLegendKey val="0"/>
          <c:showVal val="0"/>
          <c:showCatName val="0"/>
          <c:showSerName val="0"/>
          <c:showPercent val="0"/>
          <c:showBubbleSize val="0"/>
        </c:dLbls>
        <c:marker val="1"/>
        <c:smooth val="0"/>
        <c:axId val="508408184"/>
        <c:axId val="508414064"/>
      </c:lineChart>
      <c:dateAx>
        <c:axId val="508408184"/>
        <c:scaling>
          <c:orientation val="minMax"/>
        </c:scaling>
        <c:delete val="1"/>
        <c:axPos val="b"/>
        <c:numFmt formatCode="&quot;R&quot;yy" sourceLinked="1"/>
        <c:majorTickMark val="none"/>
        <c:minorTickMark val="none"/>
        <c:tickLblPos val="none"/>
        <c:crossAx val="508414064"/>
        <c:crosses val="autoZero"/>
        <c:auto val="1"/>
        <c:lblOffset val="100"/>
        <c:baseTimeUnit val="years"/>
      </c:dateAx>
      <c:valAx>
        <c:axId val="50841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40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74.22</c:v>
                </c:pt>
                <c:pt idx="2">
                  <c:v>73.08</c:v>
                </c:pt>
                <c:pt idx="3">
                  <c:v>69.97</c:v>
                </c:pt>
                <c:pt idx="4">
                  <c:v>60.91</c:v>
                </c:pt>
              </c:numCache>
            </c:numRef>
          </c:val>
          <c:extLst xmlns:c16r2="http://schemas.microsoft.com/office/drawing/2015/06/chart">
            <c:ext xmlns:c16="http://schemas.microsoft.com/office/drawing/2014/chart" uri="{C3380CC4-5D6E-409C-BE32-E72D297353CC}">
              <c16:uniqueId val="{00000000-945A-4350-B7D6-45C690C11A5D}"/>
            </c:ext>
          </c:extLst>
        </c:ser>
        <c:dLbls>
          <c:showLegendKey val="0"/>
          <c:showVal val="0"/>
          <c:showCatName val="0"/>
          <c:showSerName val="0"/>
          <c:showPercent val="0"/>
          <c:showBubbleSize val="0"/>
        </c:dLbls>
        <c:gapWidth val="150"/>
        <c:axId val="503116648"/>
        <c:axId val="50311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54.14</c:v>
                </c:pt>
                <c:pt idx="2">
                  <c:v>53.79</c:v>
                </c:pt>
                <c:pt idx="3">
                  <c:v>56.4</c:v>
                </c:pt>
                <c:pt idx="4">
                  <c:v>54.97</c:v>
                </c:pt>
              </c:numCache>
            </c:numRef>
          </c:val>
          <c:smooth val="0"/>
          <c:extLst xmlns:c16r2="http://schemas.microsoft.com/office/drawing/2015/06/chart">
            <c:ext xmlns:c16="http://schemas.microsoft.com/office/drawing/2014/chart" uri="{C3380CC4-5D6E-409C-BE32-E72D297353CC}">
              <c16:uniqueId val="{00000001-945A-4350-B7D6-45C690C11A5D}"/>
            </c:ext>
          </c:extLst>
        </c:ser>
        <c:dLbls>
          <c:showLegendKey val="0"/>
          <c:showVal val="0"/>
          <c:showCatName val="0"/>
          <c:showSerName val="0"/>
          <c:showPercent val="0"/>
          <c:showBubbleSize val="0"/>
        </c:dLbls>
        <c:marker val="1"/>
        <c:smooth val="0"/>
        <c:axId val="503116648"/>
        <c:axId val="503119000"/>
      </c:lineChart>
      <c:dateAx>
        <c:axId val="503116648"/>
        <c:scaling>
          <c:orientation val="minMax"/>
        </c:scaling>
        <c:delete val="1"/>
        <c:axPos val="b"/>
        <c:numFmt formatCode="&quot;R&quot;yy" sourceLinked="1"/>
        <c:majorTickMark val="none"/>
        <c:minorTickMark val="none"/>
        <c:tickLblPos val="none"/>
        <c:crossAx val="503119000"/>
        <c:crosses val="autoZero"/>
        <c:auto val="1"/>
        <c:lblOffset val="100"/>
        <c:baseTimeUnit val="years"/>
      </c:dateAx>
      <c:valAx>
        <c:axId val="50311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11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55.2</c:v>
                </c:pt>
                <c:pt idx="2">
                  <c:v>55.77</c:v>
                </c:pt>
                <c:pt idx="3">
                  <c:v>55.99</c:v>
                </c:pt>
                <c:pt idx="4">
                  <c:v>61.28</c:v>
                </c:pt>
              </c:numCache>
            </c:numRef>
          </c:val>
          <c:extLst xmlns:c16r2="http://schemas.microsoft.com/office/drawing/2015/06/chart">
            <c:ext xmlns:c16="http://schemas.microsoft.com/office/drawing/2014/chart" uri="{C3380CC4-5D6E-409C-BE32-E72D297353CC}">
              <c16:uniqueId val="{00000000-5EC5-4DC7-8942-B7B58E28A1CC}"/>
            </c:ext>
          </c:extLst>
        </c:ser>
        <c:dLbls>
          <c:showLegendKey val="0"/>
          <c:showVal val="0"/>
          <c:showCatName val="0"/>
          <c:showSerName val="0"/>
          <c:showPercent val="0"/>
          <c:showBubbleSize val="0"/>
        </c:dLbls>
        <c:gapWidth val="150"/>
        <c:axId val="498951936"/>
        <c:axId val="49895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76.239999999999995</c:v>
                </c:pt>
                <c:pt idx="2">
                  <c:v>73.81</c:v>
                </c:pt>
                <c:pt idx="3">
                  <c:v>73.099999999999994</c:v>
                </c:pt>
                <c:pt idx="4">
                  <c:v>71.36</c:v>
                </c:pt>
              </c:numCache>
            </c:numRef>
          </c:val>
          <c:smooth val="0"/>
          <c:extLst xmlns:c16r2="http://schemas.microsoft.com/office/drawing/2015/06/chart">
            <c:ext xmlns:c16="http://schemas.microsoft.com/office/drawing/2014/chart" uri="{C3380CC4-5D6E-409C-BE32-E72D297353CC}">
              <c16:uniqueId val="{00000001-5EC5-4DC7-8942-B7B58E28A1CC}"/>
            </c:ext>
          </c:extLst>
        </c:ser>
        <c:dLbls>
          <c:showLegendKey val="0"/>
          <c:showVal val="0"/>
          <c:showCatName val="0"/>
          <c:showSerName val="0"/>
          <c:showPercent val="0"/>
          <c:showBubbleSize val="0"/>
        </c:dLbls>
        <c:marker val="1"/>
        <c:smooth val="0"/>
        <c:axId val="498951936"/>
        <c:axId val="498953504"/>
      </c:lineChart>
      <c:dateAx>
        <c:axId val="498951936"/>
        <c:scaling>
          <c:orientation val="minMax"/>
        </c:scaling>
        <c:delete val="1"/>
        <c:axPos val="b"/>
        <c:numFmt formatCode="&quot;R&quot;yy" sourceLinked="1"/>
        <c:majorTickMark val="none"/>
        <c:minorTickMark val="none"/>
        <c:tickLblPos val="none"/>
        <c:crossAx val="498953504"/>
        <c:crosses val="autoZero"/>
        <c:auto val="1"/>
        <c:lblOffset val="100"/>
        <c:baseTimeUnit val="years"/>
      </c:dateAx>
      <c:valAx>
        <c:axId val="49895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9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102.8</c:v>
                </c:pt>
                <c:pt idx="2">
                  <c:v>99.98</c:v>
                </c:pt>
                <c:pt idx="3">
                  <c:v>100.57</c:v>
                </c:pt>
                <c:pt idx="4">
                  <c:v>100.29</c:v>
                </c:pt>
              </c:numCache>
            </c:numRef>
          </c:val>
          <c:extLst xmlns:c16r2="http://schemas.microsoft.com/office/drawing/2015/06/chart">
            <c:ext xmlns:c16="http://schemas.microsoft.com/office/drawing/2014/chart" uri="{C3380CC4-5D6E-409C-BE32-E72D297353CC}">
              <c16:uniqueId val="{00000000-2640-4FA5-B0BB-7C27CFEB3208}"/>
            </c:ext>
          </c:extLst>
        </c:ser>
        <c:dLbls>
          <c:showLegendKey val="0"/>
          <c:showVal val="0"/>
          <c:showCatName val="0"/>
          <c:showSerName val="0"/>
          <c:showPercent val="0"/>
          <c:showBubbleSize val="0"/>
        </c:dLbls>
        <c:gapWidth val="150"/>
        <c:axId val="508408576"/>
        <c:axId val="50840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103.57</c:v>
                </c:pt>
                <c:pt idx="2">
                  <c:v>100.97</c:v>
                </c:pt>
                <c:pt idx="3">
                  <c:v>101.68</c:v>
                </c:pt>
                <c:pt idx="4">
                  <c:v>97.35</c:v>
                </c:pt>
              </c:numCache>
            </c:numRef>
          </c:val>
          <c:smooth val="0"/>
          <c:extLst xmlns:c16r2="http://schemas.microsoft.com/office/drawing/2015/06/chart">
            <c:ext xmlns:c16="http://schemas.microsoft.com/office/drawing/2014/chart" uri="{C3380CC4-5D6E-409C-BE32-E72D297353CC}">
              <c16:uniqueId val="{00000001-2640-4FA5-B0BB-7C27CFEB3208}"/>
            </c:ext>
          </c:extLst>
        </c:ser>
        <c:dLbls>
          <c:showLegendKey val="0"/>
          <c:showVal val="0"/>
          <c:showCatName val="0"/>
          <c:showSerName val="0"/>
          <c:showPercent val="0"/>
          <c:showBubbleSize val="0"/>
        </c:dLbls>
        <c:marker val="1"/>
        <c:smooth val="0"/>
        <c:axId val="508408576"/>
        <c:axId val="508408968"/>
      </c:lineChart>
      <c:dateAx>
        <c:axId val="508408576"/>
        <c:scaling>
          <c:orientation val="minMax"/>
        </c:scaling>
        <c:delete val="1"/>
        <c:axPos val="b"/>
        <c:numFmt formatCode="&quot;R&quot;yy" sourceLinked="1"/>
        <c:majorTickMark val="none"/>
        <c:minorTickMark val="none"/>
        <c:tickLblPos val="none"/>
        <c:crossAx val="508408968"/>
        <c:crosses val="autoZero"/>
        <c:auto val="1"/>
        <c:lblOffset val="100"/>
        <c:baseTimeUnit val="years"/>
      </c:dateAx>
      <c:valAx>
        <c:axId val="508408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84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formatCode="#,##0.00;&quot;△&quot;#,##0.00;&quot;-&quot;">
                  <c:v>0</c:v>
                </c:pt>
                <c:pt idx="1">
                  <c:v>0</c:v>
                </c:pt>
                <c:pt idx="2" formatCode="#,##0.00;&quot;△&quot;#,##0.00;&quot;-&quot;">
                  <c:v>9.0500000000000007</c:v>
                </c:pt>
                <c:pt idx="3" formatCode="#,##0.00;&quot;△&quot;#,##0.00;&quot;-&quot;">
                  <c:v>13.16</c:v>
                </c:pt>
                <c:pt idx="4" formatCode="#,##0.00;&quot;△&quot;#,##0.00;&quot;-&quot;">
                  <c:v>17.02</c:v>
                </c:pt>
              </c:numCache>
            </c:numRef>
          </c:val>
          <c:extLst xmlns:c16r2="http://schemas.microsoft.com/office/drawing/2015/06/chart">
            <c:ext xmlns:c16="http://schemas.microsoft.com/office/drawing/2014/chart" uri="{C3380CC4-5D6E-409C-BE32-E72D297353CC}">
              <c16:uniqueId val="{00000000-C603-4732-86F3-C41EB566BD3D}"/>
            </c:ext>
          </c:extLst>
        </c:ser>
        <c:dLbls>
          <c:showLegendKey val="0"/>
          <c:showVal val="0"/>
          <c:showCatName val="0"/>
          <c:showSerName val="0"/>
          <c:showPercent val="0"/>
          <c:showBubbleSize val="0"/>
        </c:dLbls>
        <c:gapWidth val="150"/>
        <c:axId val="508409752"/>
        <c:axId val="50841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31.44</c:v>
                </c:pt>
                <c:pt idx="2">
                  <c:v>35.43</c:v>
                </c:pt>
                <c:pt idx="3">
                  <c:v>41.69</c:v>
                </c:pt>
                <c:pt idx="4">
                  <c:v>45.06</c:v>
                </c:pt>
              </c:numCache>
            </c:numRef>
          </c:val>
          <c:smooth val="0"/>
          <c:extLst xmlns:c16r2="http://schemas.microsoft.com/office/drawing/2015/06/chart">
            <c:ext xmlns:c16="http://schemas.microsoft.com/office/drawing/2014/chart" uri="{C3380CC4-5D6E-409C-BE32-E72D297353CC}">
              <c16:uniqueId val="{00000001-C603-4732-86F3-C41EB566BD3D}"/>
            </c:ext>
          </c:extLst>
        </c:ser>
        <c:dLbls>
          <c:showLegendKey val="0"/>
          <c:showVal val="0"/>
          <c:showCatName val="0"/>
          <c:showSerName val="0"/>
          <c:showPercent val="0"/>
          <c:showBubbleSize val="0"/>
        </c:dLbls>
        <c:marker val="1"/>
        <c:smooth val="0"/>
        <c:axId val="508409752"/>
        <c:axId val="508416808"/>
      </c:lineChart>
      <c:dateAx>
        <c:axId val="508409752"/>
        <c:scaling>
          <c:orientation val="minMax"/>
        </c:scaling>
        <c:delete val="1"/>
        <c:axPos val="b"/>
        <c:numFmt formatCode="&quot;R&quot;yy" sourceLinked="1"/>
        <c:majorTickMark val="none"/>
        <c:minorTickMark val="none"/>
        <c:tickLblPos val="none"/>
        <c:crossAx val="508416808"/>
        <c:crosses val="autoZero"/>
        <c:auto val="1"/>
        <c:lblOffset val="100"/>
        <c:baseTimeUnit val="years"/>
      </c:dateAx>
      <c:valAx>
        <c:axId val="50841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40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E8-4333-BB16-DEBB08017123}"/>
            </c:ext>
          </c:extLst>
        </c:ser>
        <c:dLbls>
          <c:showLegendKey val="0"/>
          <c:showVal val="0"/>
          <c:showCatName val="0"/>
          <c:showSerName val="0"/>
          <c:showPercent val="0"/>
          <c:showBubbleSize val="0"/>
        </c:dLbls>
        <c:gapWidth val="150"/>
        <c:axId val="508414848"/>
        <c:axId val="50841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10.78</c:v>
                </c:pt>
                <c:pt idx="2">
                  <c:v>11.16</c:v>
                </c:pt>
                <c:pt idx="3">
                  <c:v>14.82</c:v>
                </c:pt>
                <c:pt idx="4">
                  <c:v>17.05</c:v>
                </c:pt>
              </c:numCache>
            </c:numRef>
          </c:val>
          <c:smooth val="0"/>
          <c:extLst xmlns:c16r2="http://schemas.microsoft.com/office/drawing/2015/06/chart">
            <c:ext xmlns:c16="http://schemas.microsoft.com/office/drawing/2014/chart" uri="{C3380CC4-5D6E-409C-BE32-E72D297353CC}">
              <c16:uniqueId val="{00000001-9BE8-4333-BB16-DEBB08017123}"/>
            </c:ext>
          </c:extLst>
        </c:ser>
        <c:dLbls>
          <c:showLegendKey val="0"/>
          <c:showVal val="0"/>
          <c:showCatName val="0"/>
          <c:showSerName val="0"/>
          <c:showPercent val="0"/>
          <c:showBubbleSize val="0"/>
        </c:dLbls>
        <c:marker val="1"/>
        <c:smooth val="0"/>
        <c:axId val="508414848"/>
        <c:axId val="508416416"/>
      </c:lineChart>
      <c:dateAx>
        <c:axId val="508414848"/>
        <c:scaling>
          <c:orientation val="minMax"/>
        </c:scaling>
        <c:delete val="1"/>
        <c:axPos val="b"/>
        <c:numFmt formatCode="&quot;R&quot;yy" sourceLinked="1"/>
        <c:majorTickMark val="none"/>
        <c:minorTickMark val="none"/>
        <c:tickLblPos val="none"/>
        <c:crossAx val="508416416"/>
        <c:crosses val="autoZero"/>
        <c:auto val="1"/>
        <c:lblOffset val="100"/>
        <c:baseTimeUnit val="years"/>
      </c:dateAx>
      <c:valAx>
        <c:axId val="50841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4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D2-4716-8996-A53E3B181011}"/>
            </c:ext>
          </c:extLst>
        </c:ser>
        <c:dLbls>
          <c:showLegendKey val="0"/>
          <c:showVal val="0"/>
          <c:showCatName val="0"/>
          <c:showSerName val="0"/>
          <c:showPercent val="0"/>
          <c:showBubbleSize val="0"/>
        </c:dLbls>
        <c:gapWidth val="150"/>
        <c:axId val="508417200"/>
        <c:axId val="50841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5.78</c:v>
                </c:pt>
                <c:pt idx="2">
                  <c:v>8.73</c:v>
                </c:pt>
                <c:pt idx="3">
                  <c:v>15.24</c:v>
                </c:pt>
                <c:pt idx="4">
                  <c:v>25.06</c:v>
                </c:pt>
              </c:numCache>
            </c:numRef>
          </c:val>
          <c:smooth val="0"/>
          <c:extLst xmlns:c16r2="http://schemas.microsoft.com/office/drawing/2015/06/chart">
            <c:ext xmlns:c16="http://schemas.microsoft.com/office/drawing/2014/chart" uri="{C3380CC4-5D6E-409C-BE32-E72D297353CC}">
              <c16:uniqueId val="{00000001-27D2-4716-8996-A53E3B181011}"/>
            </c:ext>
          </c:extLst>
        </c:ser>
        <c:dLbls>
          <c:showLegendKey val="0"/>
          <c:showVal val="0"/>
          <c:showCatName val="0"/>
          <c:showSerName val="0"/>
          <c:showPercent val="0"/>
          <c:showBubbleSize val="0"/>
        </c:dLbls>
        <c:marker val="1"/>
        <c:smooth val="0"/>
        <c:axId val="508417200"/>
        <c:axId val="508418768"/>
      </c:lineChart>
      <c:dateAx>
        <c:axId val="508417200"/>
        <c:scaling>
          <c:orientation val="minMax"/>
        </c:scaling>
        <c:delete val="1"/>
        <c:axPos val="b"/>
        <c:numFmt formatCode="&quot;R&quot;yy" sourceLinked="1"/>
        <c:majorTickMark val="none"/>
        <c:minorTickMark val="none"/>
        <c:tickLblPos val="none"/>
        <c:crossAx val="508418768"/>
        <c:crosses val="autoZero"/>
        <c:auto val="1"/>
        <c:lblOffset val="100"/>
        <c:baseTimeUnit val="years"/>
      </c:dateAx>
      <c:valAx>
        <c:axId val="50841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841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21.52</c:v>
                </c:pt>
                <c:pt idx="2">
                  <c:v>32.200000000000003</c:v>
                </c:pt>
                <c:pt idx="3">
                  <c:v>55.07</c:v>
                </c:pt>
                <c:pt idx="4">
                  <c:v>78.430000000000007</c:v>
                </c:pt>
              </c:numCache>
            </c:numRef>
          </c:val>
          <c:extLst xmlns:c16r2="http://schemas.microsoft.com/office/drawing/2015/06/chart">
            <c:ext xmlns:c16="http://schemas.microsoft.com/office/drawing/2014/chart" uri="{C3380CC4-5D6E-409C-BE32-E72D297353CC}">
              <c16:uniqueId val="{00000000-5563-4C8B-8CBB-E2543541D73A}"/>
            </c:ext>
          </c:extLst>
        </c:ser>
        <c:dLbls>
          <c:showLegendKey val="0"/>
          <c:showVal val="0"/>
          <c:showCatName val="0"/>
          <c:showSerName val="0"/>
          <c:showPercent val="0"/>
          <c:showBubbleSize val="0"/>
        </c:dLbls>
        <c:gapWidth val="150"/>
        <c:axId val="503108808"/>
        <c:axId val="5031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92.24</c:v>
                </c:pt>
                <c:pt idx="2">
                  <c:v>116</c:v>
                </c:pt>
                <c:pt idx="3">
                  <c:v>132.63999999999999</c:v>
                </c:pt>
                <c:pt idx="4">
                  <c:v>134.22</c:v>
                </c:pt>
              </c:numCache>
            </c:numRef>
          </c:val>
          <c:smooth val="0"/>
          <c:extLst xmlns:c16r2="http://schemas.microsoft.com/office/drawing/2015/06/chart">
            <c:ext xmlns:c16="http://schemas.microsoft.com/office/drawing/2014/chart" uri="{C3380CC4-5D6E-409C-BE32-E72D297353CC}">
              <c16:uniqueId val="{00000001-5563-4C8B-8CBB-E2543541D73A}"/>
            </c:ext>
          </c:extLst>
        </c:ser>
        <c:dLbls>
          <c:showLegendKey val="0"/>
          <c:showVal val="0"/>
          <c:showCatName val="0"/>
          <c:showSerName val="0"/>
          <c:showPercent val="0"/>
          <c:showBubbleSize val="0"/>
        </c:dLbls>
        <c:marker val="1"/>
        <c:smooth val="0"/>
        <c:axId val="503108808"/>
        <c:axId val="503111552"/>
      </c:lineChart>
      <c:dateAx>
        <c:axId val="503108808"/>
        <c:scaling>
          <c:orientation val="minMax"/>
        </c:scaling>
        <c:delete val="1"/>
        <c:axPos val="b"/>
        <c:numFmt formatCode="&quot;R&quot;yy" sourceLinked="1"/>
        <c:majorTickMark val="none"/>
        <c:minorTickMark val="none"/>
        <c:tickLblPos val="none"/>
        <c:crossAx val="503111552"/>
        <c:crosses val="autoZero"/>
        <c:auto val="1"/>
        <c:lblOffset val="100"/>
        <c:baseTimeUnit val="years"/>
      </c:dateAx>
      <c:valAx>
        <c:axId val="503111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310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1320.29</c:v>
                </c:pt>
                <c:pt idx="2">
                  <c:v>1211.9100000000001</c:v>
                </c:pt>
                <c:pt idx="3">
                  <c:v>1072.78</c:v>
                </c:pt>
                <c:pt idx="4">
                  <c:v>1031.7</c:v>
                </c:pt>
              </c:numCache>
            </c:numRef>
          </c:val>
          <c:extLst xmlns:c16r2="http://schemas.microsoft.com/office/drawing/2015/06/chart">
            <c:ext xmlns:c16="http://schemas.microsoft.com/office/drawing/2014/chart" uri="{C3380CC4-5D6E-409C-BE32-E72D297353CC}">
              <c16:uniqueId val="{00000000-6A87-45DA-A04F-DAB1B9F053C5}"/>
            </c:ext>
          </c:extLst>
        </c:ser>
        <c:dLbls>
          <c:showLegendKey val="0"/>
          <c:showVal val="0"/>
          <c:showCatName val="0"/>
          <c:showSerName val="0"/>
          <c:showPercent val="0"/>
          <c:showBubbleSize val="0"/>
        </c:dLbls>
        <c:gapWidth val="150"/>
        <c:axId val="503104496"/>
        <c:axId val="50310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1546.97</c:v>
                </c:pt>
                <c:pt idx="2">
                  <c:v>1471.36</c:v>
                </c:pt>
                <c:pt idx="3">
                  <c:v>1495.64</c:v>
                </c:pt>
                <c:pt idx="4">
                  <c:v>1331.83</c:v>
                </c:pt>
              </c:numCache>
            </c:numRef>
          </c:val>
          <c:smooth val="0"/>
          <c:extLst xmlns:c16r2="http://schemas.microsoft.com/office/drawing/2015/06/chart">
            <c:ext xmlns:c16="http://schemas.microsoft.com/office/drawing/2014/chart" uri="{C3380CC4-5D6E-409C-BE32-E72D297353CC}">
              <c16:uniqueId val="{00000001-6A87-45DA-A04F-DAB1B9F053C5}"/>
            </c:ext>
          </c:extLst>
        </c:ser>
        <c:dLbls>
          <c:showLegendKey val="0"/>
          <c:showVal val="0"/>
          <c:showCatName val="0"/>
          <c:showSerName val="0"/>
          <c:showPercent val="0"/>
          <c:showBubbleSize val="0"/>
        </c:dLbls>
        <c:marker val="1"/>
        <c:smooth val="0"/>
        <c:axId val="503104496"/>
        <c:axId val="503104888"/>
      </c:lineChart>
      <c:dateAx>
        <c:axId val="503104496"/>
        <c:scaling>
          <c:orientation val="minMax"/>
        </c:scaling>
        <c:delete val="1"/>
        <c:axPos val="b"/>
        <c:numFmt formatCode="&quot;R&quot;yy" sourceLinked="1"/>
        <c:majorTickMark val="none"/>
        <c:minorTickMark val="none"/>
        <c:tickLblPos val="none"/>
        <c:crossAx val="503104888"/>
        <c:crosses val="autoZero"/>
        <c:auto val="1"/>
        <c:lblOffset val="100"/>
        <c:baseTimeUnit val="years"/>
      </c:dateAx>
      <c:valAx>
        <c:axId val="503104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310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52.75</c:v>
                </c:pt>
                <c:pt idx="2">
                  <c:v>49.77</c:v>
                </c:pt>
                <c:pt idx="3">
                  <c:v>48.29</c:v>
                </c:pt>
                <c:pt idx="4">
                  <c:v>51.72</c:v>
                </c:pt>
              </c:numCache>
            </c:numRef>
          </c:val>
          <c:extLst xmlns:c16r2="http://schemas.microsoft.com/office/drawing/2015/06/chart">
            <c:ext xmlns:c16="http://schemas.microsoft.com/office/drawing/2014/chart" uri="{C3380CC4-5D6E-409C-BE32-E72D297353CC}">
              <c16:uniqueId val="{00000000-8999-4113-AABB-E44DC9B8EDDF}"/>
            </c:ext>
          </c:extLst>
        </c:ser>
        <c:dLbls>
          <c:showLegendKey val="0"/>
          <c:showVal val="0"/>
          <c:showCatName val="0"/>
          <c:showSerName val="0"/>
          <c:showPercent val="0"/>
          <c:showBubbleSize val="0"/>
        </c:dLbls>
        <c:gapWidth val="150"/>
        <c:axId val="503109592"/>
        <c:axId val="50311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51.1</c:v>
                </c:pt>
                <c:pt idx="2">
                  <c:v>51.76</c:v>
                </c:pt>
                <c:pt idx="3">
                  <c:v>46.15</c:v>
                </c:pt>
                <c:pt idx="4">
                  <c:v>47.78</c:v>
                </c:pt>
              </c:numCache>
            </c:numRef>
          </c:val>
          <c:smooth val="0"/>
          <c:extLst xmlns:c16r2="http://schemas.microsoft.com/office/drawing/2015/06/chart">
            <c:ext xmlns:c16="http://schemas.microsoft.com/office/drawing/2014/chart" uri="{C3380CC4-5D6E-409C-BE32-E72D297353CC}">
              <c16:uniqueId val="{00000001-8999-4113-AABB-E44DC9B8EDDF}"/>
            </c:ext>
          </c:extLst>
        </c:ser>
        <c:dLbls>
          <c:showLegendKey val="0"/>
          <c:showVal val="0"/>
          <c:showCatName val="0"/>
          <c:showSerName val="0"/>
          <c:showPercent val="0"/>
          <c:showBubbleSize val="0"/>
        </c:dLbls>
        <c:marker val="1"/>
        <c:smooth val="0"/>
        <c:axId val="503109592"/>
        <c:axId val="503110376"/>
      </c:lineChart>
      <c:dateAx>
        <c:axId val="503109592"/>
        <c:scaling>
          <c:orientation val="minMax"/>
        </c:scaling>
        <c:delete val="1"/>
        <c:axPos val="b"/>
        <c:numFmt formatCode="&quot;R&quot;yy" sourceLinked="1"/>
        <c:majorTickMark val="none"/>
        <c:minorTickMark val="none"/>
        <c:tickLblPos val="none"/>
        <c:crossAx val="503110376"/>
        <c:crosses val="autoZero"/>
        <c:auto val="1"/>
        <c:lblOffset val="100"/>
        <c:baseTimeUnit val="years"/>
      </c:dateAx>
      <c:valAx>
        <c:axId val="50311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10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275.49</c:v>
                </c:pt>
                <c:pt idx="2">
                  <c:v>287.05</c:v>
                </c:pt>
                <c:pt idx="3">
                  <c:v>317.83999999999997</c:v>
                </c:pt>
                <c:pt idx="4">
                  <c:v>308.92</c:v>
                </c:pt>
              </c:numCache>
            </c:numRef>
          </c:val>
          <c:extLst xmlns:c16r2="http://schemas.microsoft.com/office/drawing/2015/06/chart">
            <c:ext xmlns:c16="http://schemas.microsoft.com/office/drawing/2014/chart" uri="{C3380CC4-5D6E-409C-BE32-E72D297353CC}">
              <c16:uniqueId val="{00000000-9F21-41AF-B799-D5E0562C7CC1}"/>
            </c:ext>
          </c:extLst>
        </c:ser>
        <c:dLbls>
          <c:showLegendKey val="0"/>
          <c:showVal val="0"/>
          <c:showCatName val="0"/>
          <c:showSerName val="0"/>
          <c:showPercent val="0"/>
          <c:showBubbleSize val="0"/>
        </c:dLbls>
        <c:gapWidth val="150"/>
        <c:axId val="503105280"/>
        <c:axId val="50310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269.64</c:v>
                </c:pt>
                <c:pt idx="2">
                  <c:v>276.18</c:v>
                </c:pt>
                <c:pt idx="3">
                  <c:v>315.83</c:v>
                </c:pt>
                <c:pt idx="4">
                  <c:v>319.76</c:v>
                </c:pt>
              </c:numCache>
            </c:numRef>
          </c:val>
          <c:smooth val="0"/>
          <c:extLst xmlns:c16r2="http://schemas.microsoft.com/office/drawing/2015/06/chart">
            <c:ext xmlns:c16="http://schemas.microsoft.com/office/drawing/2014/chart" uri="{C3380CC4-5D6E-409C-BE32-E72D297353CC}">
              <c16:uniqueId val="{00000001-9F21-41AF-B799-D5E0562C7CC1}"/>
            </c:ext>
          </c:extLst>
        </c:ser>
        <c:dLbls>
          <c:showLegendKey val="0"/>
          <c:showVal val="0"/>
          <c:showCatName val="0"/>
          <c:showSerName val="0"/>
          <c:showPercent val="0"/>
          <c:showBubbleSize val="0"/>
        </c:dLbls>
        <c:marker val="1"/>
        <c:smooth val="0"/>
        <c:axId val="503105280"/>
        <c:axId val="503106848"/>
      </c:lineChart>
      <c:dateAx>
        <c:axId val="503105280"/>
        <c:scaling>
          <c:orientation val="minMax"/>
        </c:scaling>
        <c:delete val="1"/>
        <c:axPos val="b"/>
        <c:numFmt formatCode="&quot;R&quot;yy" sourceLinked="1"/>
        <c:majorTickMark val="none"/>
        <c:minorTickMark val="none"/>
        <c:tickLblPos val="none"/>
        <c:crossAx val="503106848"/>
        <c:crosses val="autoZero"/>
        <c:auto val="1"/>
        <c:lblOffset val="100"/>
        <c:baseTimeUnit val="years"/>
      </c:dateAx>
      <c:valAx>
        <c:axId val="5031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1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新潟県　村上市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C2</v>
      </c>
      <c r="X8" s="43"/>
      <c r="Y8" s="43"/>
      <c r="Z8" s="43"/>
      <c r="AA8" s="43"/>
      <c r="AB8" s="43"/>
      <c r="AC8" s="43"/>
      <c r="AD8" s="43" t="str">
        <f>データ!$M$6</f>
        <v>非設置</v>
      </c>
      <c r="AE8" s="43"/>
      <c r="AF8" s="43"/>
      <c r="AG8" s="43"/>
      <c r="AH8" s="43"/>
      <c r="AI8" s="43"/>
      <c r="AJ8" s="43"/>
      <c r="AK8" s="2"/>
      <c r="AL8" s="44">
        <f>データ!$R$6</f>
        <v>54765</v>
      </c>
      <c r="AM8" s="44"/>
      <c r="AN8" s="44"/>
      <c r="AO8" s="44"/>
      <c r="AP8" s="44"/>
      <c r="AQ8" s="44"/>
      <c r="AR8" s="44"/>
      <c r="AS8" s="44"/>
      <c r="AT8" s="45">
        <f>データ!$S$6</f>
        <v>1174.17</v>
      </c>
      <c r="AU8" s="46"/>
      <c r="AV8" s="46"/>
      <c r="AW8" s="46"/>
      <c r="AX8" s="46"/>
      <c r="AY8" s="46"/>
      <c r="AZ8" s="46"/>
      <c r="BA8" s="46"/>
      <c r="BB8" s="47">
        <f>データ!$T$6</f>
        <v>46.64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49.42</v>
      </c>
      <c r="J10" s="46"/>
      <c r="K10" s="46"/>
      <c r="L10" s="46"/>
      <c r="M10" s="46"/>
      <c r="N10" s="46"/>
      <c r="O10" s="80"/>
      <c r="P10" s="47">
        <f>データ!$P$6</f>
        <v>14.33</v>
      </c>
      <c r="Q10" s="47"/>
      <c r="R10" s="47"/>
      <c r="S10" s="47"/>
      <c r="T10" s="47"/>
      <c r="U10" s="47"/>
      <c r="V10" s="47"/>
      <c r="W10" s="44">
        <f>データ!$Q$6</f>
        <v>2800</v>
      </c>
      <c r="X10" s="44"/>
      <c r="Y10" s="44"/>
      <c r="Z10" s="44"/>
      <c r="AA10" s="44"/>
      <c r="AB10" s="44"/>
      <c r="AC10" s="44"/>
      <c r="AD10" s="2"/>
      <c r="AE10" s="2"/>
      <c r="AF10" s="2"/>
      <c r="AG10" s="2"/>
      <c r="AH10" s="2"/>
      <c r="AI10" s="2"/>
      <c r="AJ10" s="2"/>
      <c r="AK10" s="2"/>
      <c r="AL10" s="44">
        <f>データ!$U$6</f>
        <v>7778</v>
      </c>
      <c r="AM10" s="44"/>
      <c r="AN10" s="44"/>
      <c r="AO10" s="44"/>
      <c r="AP10" s="44"/>
      <c r="AQ10" s="44"/>
      <c r="AR10" s="44"/>
      <c r="AS10" s="44"/>
      <c r="AT10" s="45">
        <f>データ!$V$6</f>
        <v>27.77</v>
      </c>
      <c r="AU10" s="46"/>
      <c r="AV10" s="46"/>
      <c r="AW10" s="46"/>
      <c r="AX10" s="46"/>
      <c r="AY10" s="46"/>
      <c r="AZ10" s="46"/>
      <c r="BA10" s="46"/>
      <c r="BB10" s="47">
        <f>データ!$W$6</f>
        <v>280.08999999999997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pWs7PhSHImcWNFgakbfhrL4LN9az8FWTKEE00SWxsTRRjoFLWadBNVFDNG3CRKXmGVcq1X7uULVziudKQNcMWQ==" saltValue="MtWKrPVKpoW0B/7pI6onU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152129</v>
      </c>
      <c r="D6" s="20">
        <f t="shared" si="3"/>
        <v>46</v>
      </c>
      <c r="E6" s="20">
        <f t="shared" si="3"/>
        <v>1</v>
      </c>
      <c r="F6" s="20">
        <f t="shared" si="3"/>
        <v>0</v>
      </c>
      <c r="G6" s="20">
        <f t="shared" si="3"/>
        <v>5</v>
      </c>
      <c r="H6" s="20" t="str">
        <f t="shared" si="3"/>
        <v>新潟県　村上市</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49.42</v>
      </c>
      <c r="P6" s="21">
        <f t="shared" si="3"/>
        <v>14.33</v>
      </c>
      <c r="Q6" s="21">
        <f t="shared" si="3"/>
        <v>2800</v>
      </c>
      <c r="R6" s="21">
        <f t="shared" si="3"/>
        <v>54765</v>
      </c>
      <c r="S6" s="21">
        <f t="shared" si="3"/>
        <v>1174.17</v>
      </c>
      <c r="T6" s="21">
        <f t="shared" si="3"/>
        <v>46.64</v>
      </c>
      <c r="U6" s="21">
        <f t="shared" si="3"/>
        <v>7778</v>
      </c>
      <c r="V6" s="21">
        <f t="shared" si="3"/>
        <v>27.77</v>
      </c>
      <c r="W6" s="21">
        <f t="shared" si="3"/>
        <v>280.08999999999997</v>
      </c>
      <c r="X6" s="22" t="str">
        <f>IF(X7="",NA(),X7)</f>
        <v>-</v>
      </c>
      <c r="Y6" s="22">
        <f t="shared" ref="Y6:AG6" si="4">IF(Y7="",NA(),Y7)</f>
        <v>102.8</v>
      </c>
      <c r="Z6" s="22">
        <f t="shared" si="4"/>
        <v>99.98</v>
      </c>
      <c r="AA6" s="22">
        <f t="shared" si="4"/>
        <v>100.57</v>
      </c>
      <c r="AB6" s="22">
        <f t="shared" si="4"/>
        <v>100.29</v>
      </c>
      <c r="AC6" s="22" t="str">
        <f t="shared" si="4"/>
        <v>-</v>
      </c>
      <c r="AD6" s="22">
        <f t="shared" si="4"/>
        <v>103.57</v>
      </c>
      <c r="AE6" s="22">
        <f t="shared" si="4"/>
        <v>100.97</v>
      </c>
      <c r="AF6" s="22">
        <f t="shared" si="4"/>
        <v>101.68</v>
      </c>
      <c r="AG6" s="22">
        <f t="shared" si="4"/>
        <v>97.35</v>
      </c>
      <c r="AH6" s="21" t="str">
        <f>IF(AH7="","",IF(AH7="-","【-】","【"&amp;SUBSTITUTE(TEXT(AH7,"#,##0.00"),"-","△")&amp;"】"))</f>
        <v>【103.05】</v>
      </c>
      <c r="AI6" s="22" t="str">
        <f>IF(AI7="",NA(),AI7)</f>
        <v>-</v>
      </c>
      <c r="AJ6" s="21">
        <f t="shared" ref="AJ6:AR6" si="5">IF(AJ7="",NA(),AJ7)</f>
        <v>0</v>
      </c>
      <c r="AK6" s="21">
        <f t="shared" si="5"/>
        <v>0</v>
      </c>
      <c r="AL6" s="21">
        <f t="shared" si="5"/>
        <v>0</v>
      </c>
      <c r="AM6" s="21">
        <f t="shared" si="5"/>
        <v>0</v>
      </c>
      <c r="AN6" s="22" t="str">
        <f t="shared" si="5"/>
        <v>-</v>
      </c>
      <c r="AO6" s="22">
        <f t="shared" si="5"/>
        <v>5.78</v>
      </c>
      <c r="AP6" s="22">
        <f t="shared" si="5"/>
        <v>8.73</v>
      </c>
      <c r="AQ6" s="22">
        <f t="shared" si="5"/>
        <v>15.24</v>
      </c>
      <c r="AR6" s="22">
        <f t="shared" si="5"/>
        <v>25.06</v>
      </c>
      <c r="AS6" s="21" t="str">
        <f>IF(AS7="","",IF(AS7="-","【-】","【"&amp;SUBSTITUTE(TEXT(AS7,"#,##0.00"),"-","△")&amp;"】"))</f>
        <v>【30.22】</v>
      </c>
      <c r="AT6" s="22" t="str">
        <f>IF(AT7="",NA(),AT7)</f>
        <v>-</v>
      </c>
      <c r="AU6" s="22">
        <f t="shared" ref="AU6:BC6" si="6">IF(AU7="",NA(),AU7)</f>
        <v>21.52</v>
      </c>
      <c r="AV6" s="22">
        <f t="shared" si="6"/>
        <v>32.200000000000003</v>
      </c>
      <c r="AW6" s="22">
        <f t="shared" si="6"/>
        <v>55.07</v>
      </c>
      <c r="AX6" s="22">
        <f t="shared" si="6"/>
        <v>78.430000000000007</v>
      </c>
      <c r="AY6" s="22" t="str">
        <f t="shared" si="6"/>
        <v>-</v>
      </c>
      <c r="AZ6" s="22">
        <f t="shared" si="6"/>
        <v>92.24</v>
      </c>
      <c r="BA6" s="22">
        <f t="shared" si="6"/>
        <v>116</v>
      </c>
      <c r="BB6" s="22">
        <f t="shared" si="6"/>
        <v>132.63999999999999</v>
      </c>
      <c r="BC6" s="22">
        <f t="shared" si="6"/>
        <v>134.22</v>
      </c>
      <c r="BD6" s="21" t="str">
        <f>IF(BD7="","",IF(BD7="-","【-】","【"&amp;SUBSTITUTE(TEXT(BD7,"#,##0.00"),"-","△")&amp;"】"))</f>
        <v>【179.30】</v>
      </c>
      <c r="BE6" s="22" t="str">
        <f>IF(BE7="",NA(),BE7)</f>
        <v>-</v>
      </c>
      <c r="BF6" s="22">
        <f t="shared" ref="BF6:BN6" si="7">IF(BF7="",NA(),BF7)</f>
        <v>1320.29</v>
      </c>
      <c r="BG6" s="22">
        <f t="shared" si="7"/>
        <v>1211.9100000000001</v>
      </c>
      <c r="BH6" s="22">
        <f t="shared" si="7"/>
        <v>1072.78</v>
      </c>
      <c r="BI6" s="22">
        <f t="shared" si="7"/>
        <v>1031.7</v>
      </c>
      <c r="BJ6" s="22" t="str">
        <f t="shared" si="7"/>
        <v>-</v>
      </c>
      <c r="BK6" s="22">
        <f t="shared" si="7"/>
        <v>1546.97</v>
      </c>
      <c r="BL6" s="22">
        <f t="shared" si="7"/>
        <v>1471.36</v>
      </c>
      <c r="BM6" s="22">
        <f t="shared" si="7"/>
        <v>1495.64</v>
      </c>
      <c r="BN6" s="22">
        <f t="shared" si="7"/>
        <v>1331.83</v>
      </c>
      <c r="BO6" s="21" t="str">
        <f>IF(BO7="","",IF(BO7="-","【-】","【"&amp;SUBSTITUTE(TEXT(BO7,"#,##0.00"),"-","△")&amp;"】"))</f>
        <v>【1,042.45】</v>
      </c>
      <c r="BP6" s="22" t="str">
        <f>IF(BP7="",NA(),BP7)</f>
        <v>-</v>
      </c>
      <c r="BQ6" s="22">
        <f t="shared" ref="BQ6:BY6" si="8">IF(BQ7="",NA(),BQ7)</f>
        <v>52.75</v>
      </c>
      <c r="BR6" s="22">
        <f t="shared" si="8"/>
        <v>49.77</v>
      </c>
      <c r="BS6" s="22">
        <f t="shared" si="8"/>
        <v>48.29</v>
      </c>
      <c r="BT6" s="22">
        <f t="shared" si="8"/>
        <v>51.72</v>
      </c>
      <c r="BU6" s="22" t="str">
        <f t="shared" si="8"/>
        <v>-</v>
      </c>
      <c r="BV6" s="22">
        <f t="shared" si="8"/>
        <v>51.1</v>
      </c>
      <c r="BW6" s="22">
        <f t="shared" si="8"/>
        <v>51.76</v>
      </c>
      <c r="BX6" s="22">
        <f t="shared" si="8"/>
        <v>46.15</v>
      </c>
      <c r="BY6" s="22">
        <f t="shared" si="8"/>
        <v>47.78</v>
      </c>
      <c r="BZ6" s="21" t="str">
        <f>IF(BZ7="","",IF(BZ7="-","【-】","【"&amp;SUBSTITUTE(TEXT(BZ7,"#,##0.00"),"-","△")&amp;"】"))</f>
        <v>【57.74】</v>
      </c>
      <c r="CA6" s="22" t="str">
        <f>IF(CA7="",NA(),CA7)</f>
        <v>-</v>
      </c>
      <c r="CB6" s="22">
        <f t="shared" ref="CB6:CJ6" si="9">IF(CB7="",NA(),CB7)</f>
        <v>275.49</v>
      </c>
      <c r="CC6" s="22">
        <f t="shared" si="9"/>
        <v>287.05</v>
      </c>
      <c r="CD6" s="22">
        <f t="shared" si="9"/>
        <v>317.83999999999997</v>
      </c>
      <c r="CE6" s="22">
        <f t="shared" si="9"/>
        <v>308.92</v>
      </c>
      <c r="CF6" s="22" t="str">
        <f t="shared" si="9"/>
        <v>-</v>
      </c>
      <c r="CG6" s="22">
        <f t="shared" si="9"/>
        <v>269.64</v>
      </c>
      <c r="CH6" s="22">
        <f t="shared" si="9"/>
        <v>276.18</v>
      </c>
      <c r="CI6" s="22">
        <f t="shared" si="9"/>
        <v>315.83</v>
      </c>
      <c r="CJ6" s="22">
        <f t="shared" si="9"/>
        <v>319.76</v>
      </c>
      <c r="CK6" s="21" t="str">
        <f>IF(CK7="","",IF(CK7="-","【-】","【"&amp;SUBSTITUTE(TEXT(CK7,"#,##0.00"),"-","△")&amp;"】"))</f>
        <v>【285.48】</v>
      </c>
      <c r="CL6" s="22" t="str">
        <f>IF(CL7="",NA(),CL7)</f>
        <v>-</v>
      </c>
      <c r="CM6" s="22">
        <f t="shared" ref="CM6:CU6" si="10">IF(CM7="",NA(),CM7)</f>
        <v>74.22</v>
      </c>
      <c r="CN6" s="22">
        <f t="shared" si="10"/>
        <v>73.08</v>
      </c>
      <c r="CO6" s="22">
        <f t="shared" si="10"/>
        <v>69.97</v>
      </c>
      <c r="CP6" s="22">
        <f t="shared" si="10"/>
        <v>60.91</v>
      </c>
      <c r="CQ6" s="22" t="str">
        <f t="shared" si="10"/>
        <v>-</v>
      </c>
      <c r="CR6" s="22">
        <f t="shared" si="10"/>
        <v>54.14</v>
      </c>
      <c r="CS6" s="22">
        <f t="shared" si="10"/>
        <v>53.79</v>
      </c>
      <c r="CT6" s="22">
        <f t="shared" si="10"/>
        <v>56.4</v>
      </c>
      <c r="CU6" s="22">
        <f t="shared" si="10"/>
        <v>54.97</v>
      </c>
      <c r="CV6" s="21" t="str">
        <f>IF(CV7="","",IF(CV7="-","【-】","【"&amp;SUBSTITUTE(TEXT(CV7,"#,##0.00"),"-","△")&amp;"】"))</f>
        <v>【53.73】</v>
      </c>
      <c r="CW6" s="22" t="str">
        <f>IF(CW7="",NA(),CW7)</f>
        <v>-</v>
      </c>
      <c r="CX6" s="22">
        <f t="shared" ref="CX6:DF6" si="11">IF(CX7="",NA(),CX7)</f>
        <v>55.2</v>
      </c>
      <c r="CY6" s="22">
        <f t="shared" si="11"/>
        <v>55.77</v>
      </c>
      <c r="CZ6" s="22">
        <f t="shared" si="11"/>
        <v>55.99</v>
      </c>
      <c r="DA6" s="22">
        <f t="shared" si="11"/>
        <v>61.28</v>
      </c>
      <c r="DB6" s="22" t="str">
        <f t="shared" si="11"/>
        <v>-</v>
      </c>
      <c r="DC6" s="22">
        <f t="shared" si="11"/>
        <v>76.239999999999995</v>
      </c>
      <c r="DD6" s="22">
        <f t="shared" si="11"/>
        <v>73.81</v>
      </c>
      <c r="DE6" s="22">
        <f t="shared" si="11"/>
        <v>73.099999999999994</v>
      </c>
      <c r="DF6" s="22">
        <f t="shared" si="11"/>
        <v>71.36</v>
      </c>
      <c r="DG6" s="21" t="str">
        <f>IF(DG7="","",IF(DG7="-","【-】","【"&amp;SUBSTITUTE(TEXT(DG7,"#,##0.00"),"-","△")&amp;"】"))</f>
        <v>【71.52】</v>
      </c>
      <c r="DH6" s="22" t="str">
        <f>IF(DH7="",NA(),DH7)</f>
        <v>-</v>
      </c>
      <c r="DI6" s="21">
        <f t="shared" ref="DI6:DQ6" si="12">IF(DI7="",NA(),DI7)</f>
        <v>0</v>
      </c>
      <c r="DJ6" s="22">
        <f t="shared" si="12"/>
        <v>9.0500000000000007</v>
      </c>
      <c r="DK6" s="22">
        <f t="shared" si="12"/>
        <v>13.16</v>
      </c>
      <c r="DL6" s="22">
        <f t="shared" si="12"/>
        <v>17.02</v>
      </c>
      <c r="DM6" s="22" t="str">
        <f t="shared" si="12"/>
        <v>-</v>
      </c>
      <c r="DN6" s="22">
        <f t="shared" si="12"/>
        <v>31.44</v>
      </c>
      <c r="DO6" s="22">
        <f t="shared" si="12"/>
        <v>35.43</v>
      </c>
      <c r="DP6" s="22">
        <f t="shared" si="12"/>
        <v>41.69</v>
      </c>
      <c r="DQ6" s="22">
        <f t="shared" si="12"/>
        <v>45.06</v>
      </c>
      <c r="DR6" s="21" t="str">
        <f>IF(DR7="","",IF(DR7="-","【-】","【"&amp;SUBSTITUTE(TEXT(DR7,"#,##0.00"),"-","△")&amp;"】"))</f>
        <v>【38.43】</v>
      </c>
      <c r="DS6" s="22" t="str">
        <f>IF(DS7="",NA(),DS7)</f>
        <v>-</v>
      </c>
      <c r="DT6" s="21">
        <f t="shared" ref="DT6:EB6" si="13">IF(DT7="",NA(),DT7)</f>
        <v>0</v>
      </c>
      <c r="DU6" s="21">
        <f t="shared" si="13"/>
        <v>0</v>
      </c>
      <c r="DV6" s="21">
        <f t="shared" si="13"/>
        <v>0</v>
      </c>
      <c r="DW6" s="21">
        <f t="shared" si="13"/>
        <v>0</v>
      </c>
      <c r="DX6" s="22" t="str">
        <f t="shared" si="13"/>
        <v>-</v>
      </c>
      <c r="DY6" s="22">
        <f t="shared" si="13"/>
        <v>10.78</v>
      </c>
      <c r="DZ6" s="22">
        <f t="shared" si="13"/>
        <v>11.16</v>
      </c>
      <c r="EA6" s="22">
        <f t="shared" si="13"/>
        <v>14.82</v>
      </c>
      <c r="EB6" s="22">
        <f t="shared" si="13"/>
        <v>17.05</v>
      </c>
      <c r="EC6" s="21" t="str">
        <f>IF(EC7="","",IF(EC7="-","【-】","【"&amp;SUBSTITUTE(TEXT(EC7,"#,##0.00"),"-","△")&amp;"】"))</f>
        <v>【19.16】</v>
      </c>
      <c r="ED6" s="22" t="str">
        <f>IF(ED7="",NA(),ED7)</f>
        <v>-</v>
      </c>
      <c r="EE6" s="22">
        <f t="shared" ref="EE6:EM6" si="14">IF(EE7="",NA(),EE7)</f>
        <v>0.06</v>
      </c>
      <c r="EF6" s="22">
        <f t="shared" si="14"/>
        <v>0.21</v>
      </c>
      <c r="EG6" s="22">
        <f t="shared" si="14"/>
        <v>17.39</v>
      </c>
      <c r="EH6" s="22">
        <f t="shared" si="14"/>
        <v>0.25</v>
      </c>
      <c r="EI6" s="22" t="str">
        <f t="shared" si="14"/>
        <v>-</v>
      </c>
      <c r="EJ6" s="22">
        <f t="shared" si="14"/>
        <v>0.26</v>
      </c>
      <c r="EK6" s="22">
        <f t="shared" si="14"/>
        <v>0.28999999999999998</v>
      </c>
      <c r="EL6" s="22">
        <f t="shared" si="14"/>
        <v>1.8</v>
      </c>
      <c r="EM6" s="22">
        <f t="shared" si="14"/>
        <v>0.28999999999999998</v>
      </c>
      <c r="EN6" s="21" t="str">
        <f>IF(EN7="","",IF(EN7="-","【-】","【"&amp;SUBSTITUTE(TEXT(EN7,"#,##0.00"),"-","△")&amp;"】"))</f>
        <v>【0.49】</v>
      </c>
    </row>
    <row r="7" spans="1:144" s="23" customFormat="1" x14ac:dyDescent="0.15">
      <c r="A7" s="15"/>
      <c r="B7" s="24">
        <v>2023</v>
      </c>
      <c r="C7" s="24">
        <v>152129</v>
      </c>
      <c r="D7" s="24">
        <v>46</v>
      </c>
      <c r="E7" s="24">
        <v>1</v>
      </c>
      <c r="F7" s="24">
        <v>0</v>
      </c>
      <c r="G7" s="24">
        <v>5</v>
      </c>
      <c r="H7" s="24" t="s">
        <v>93</v>
      </c>
      <c r="I7" s="24" t="s">
        <v>94</v>
      </c>
      <c r="J7" s="24" t="s">
        <v>95</v>
      </c>
      <c r="K7" s="24" t="s">
        <v>96</v>
      </c>
      <c r="L7" s="24" t="s">
        <v>97</v>
      </c>
      <c r="M7" s="24" t="s">
        <v>98</v>
      </c>
      <c r="N7" s="25" t="s">
        <v>99</v>
      </c>
      <c r="O7" s="25">
        <v>49.42</v>
      </c>
      <c r="P7" s="25">
        <v>14.33</v>
      </c>
      <c r="Q7" s="25">
        <v>2800</v>
      </c>
      <c r="R7" s="25">
        <v>54765</v>
      </c>
      <c r="S7" s="25">
        <v>1174.17</v>
      </c>
      <c r="T7" s="25">
        <v>46.64</v>
      </c>
      <c r="U7" s="25">
        <v>7778</v>
      </c>
      <c r="V7" s="25">
        <v>27.77</v>
      </c>
      <c r="W7" s="25">
        <v>280.08999999999997</v>
      </c>
      <c r="X7" s="25" t="s">
        <v>99</v>
      </c>
      <c r="Y7" s="25">
        <v>102.8</v>
      </c>
      <c r="Z7" s="25">
        <v>99.98</v>
      </c>
      <c r="AA7" s="25">
        <v>100.57</v>
      </c>
      <c r="AB7" s="25">
        <v>100.29</v>
      </c>
      <c r="AC7" s="25" t="s">
        <v>99</v>
      </c>
      <c r="AD7" s="25">
        <v>103.57</v>
      </c>
      <c r="AE7" s="25">
        <v>100.97</v>
      </c>
      <c r="AF7" s="25">
        <v>101.68</v>
      </c>
      <c r="AG7" s="25">
        <v>97.35</v>
      </c>
      <c r="AH7" s="25">
        <v>103.05</v>
      </c>
      <c r="AI7" s="25" t="s">
        <v>99</v>
      </c>
      <c r="AJ7" s="25">
        <v>0</v>
      </c>
      <c r="AK7" s="25">
        <v>0</v>
      </c>
      <c r="AL7" s="25">
        <v>0</v>
      </c>
      <c r="AM7" s="25">
        <v>0</v>
      </c>
      <c r="AN7" s="25" t="s">
        <v>99</v>
      </c>
      <c r="AO7" s="25">
        <v>5.78</v>
      </c>
      <c r="AP7" s="25">
        <v>8.73</v>
      </c>
      <c r="AQ7" s="25">
        <v>15.24</v>
      </c>
      <c r="AR7" s="25">
        <v>25.06</v>
      </c>
      <c r="AS7" s="25">
        <v>30.22</v>
      </c>
      <c r="AT7" s="25" t="s">
        <v>99</v>
      </c>
      <c r="AU7" s="25">
        <v>21.52</v>
      </c>
      <c r="AV7" s="25">
        <v>32.200000000000003</v>
      </c>
      <c r="AW7" s="25">
        <v>55.07</v>
      </c>
      <c r="AX7" s="25">
        <v>78.430000000000007</v>
      </c>
      <c r="AY7" s="25" t="s">
        <v>99</v>
      </c>
      <c r="AZ7" s="25">
        <v>92.24</v>
      </c>
      <c r="BA7" s="25">
        <v>116</v>
      </c>
      <c r="BB7" s="25">
        <v>132.63999999999999</v>
      </c>
      <c r="BC7" s="25">
        <v>134.22</v>
      </c>
      <c r="BD7" s="25">
        <v>179.3</v>
      </c>
      <c r="BE7" s="25" t="s">
        <v>99</v>
      </c>
      <c r="BF7" s="25">
        <v>1320.29</v>
      </c>
      <c r="BG7" s="25">
        <v>1211.9100000000001</v>
      </c>
      <c r="BH7" s="25">
        <v>1072.78</v>
      </c>
      <c r="BI7" s="25">
        <v>1031.7</v>
      </c>
      <c r="BJ7" s="25" t="s">
        <v>99</v>
      </c>
      <c r="BK7" s="25">
        <v>1546.97</v>
      </c>
      <c r="BL7" s="25">
        <v>1471.36</v>
      </c>
      <c r="BM7" s="25">
        <v>1495.64</v>
      </c>
      <c r="BN7" s="25">
        <v>1331.83</v>
      </c>
      <c r="BO7" s="25">
        <v>1042.45</v>
      </c>
      <c r="BP7" s="25" t="s">
        <v>99</v>
      </c>
      <c r="BQ7" s="25">
        <v>52.75</v>
      </c>
      <c r="BR7" s="25">
        <v>49.77</v>
      </c>
      <c r="BS7" s="25">
        <v>48.29</v>
      </c>
      <c r="BT7" s="25">
        <v>51.72</v>
      </c>
      <c r="BU7" s="25" t="s">
        <v>99</v>
      </c>
      <c r="BV7" s="25">
        <v>51.1</v>
      </c>
      <c r="BW7" s="25">
        <v>51.76</v>
      </c>
      <c r="BX7" s="25">
        <v>46.15</v>
      </c>
      <c r="BY7" s="25">
        <v>47.78</v>
      </c>
      <c r="BZ7" s="25">
        <v>57.74</v>
      </c>
      <c r="CA7" s="25" t="s">
        <v>99</v>
      </c>
      <c r="CB7" s="25">
        <v>275.49</v>
      </c>
      <c r="CC7" s="25">
        <v>287.05</v>
      </c>
      <c r="CD7" s="25">
        <v>317.83999999999997</v>
      </c>
      <c r="CE7" s="25">
        <v>308.92</v>
      </c>
      <c r="CF7" s="25" t="s">
        <v>99</v>
      </c>
      <c r="CG7" s="25">
        <v>269.64</v>
      </c>
      <c r="CH7" s="25">
        <v>276.18</v>
      </c>
      <c r="CI7" s="25">
        <v>315.83</v>
      </c>
      <c r="CJ7" s="25">
        <v>319.76</v>
      </c>
      <c r="CK7" s="25">
        <v>285.48</v>
      </c>
      <c r="CL7" s="25" t="s">
        <v>99</v>
      </c>
      <c r="CM7" s="25">
        <v>74.22</v>
      </c>
      <c r="CN7" s="25">
        <v>73.08</v>
      </c>
      <c r="CO7" s="25">
        <v>69.97</v>
      </c>
      <c r="CP7" s="25">
        <v>60.91</v>
      </c>
      <c r="CQ7" s="25" t="s">
        <v>99</v>
      </c>
      <c r="CR7" s="25">
        <v>54.14</v>
      </c>
      <c r="CS7" s="25">
        <v>53.79</v>
      </c>
      <c r="CT7" s="25">
        <v>56.4</v>
      </c>
      <c r="CU7" s="25">
        <v>54.97</v>
      </c>
      <c r="CV7" s="25">
        <v>53.73</v>
      </c>
      <c r="CW7" s="25" t="s">
        <v>99</v>
      </c>
      <c r="CX7" s="25">
        <v>55.2</v>
      </c>
      <c r="CY7" s="25">
        <v>55.77</v>
      </c>
      <c r="CZ7" s="25">
        <v>55.99</v>
      </c>
      <c r="DA7" s="25">
        <v>61.28</v>
      </c>
      <c r="DB7" s="25" t="s">
        <v>99</v>
      </c>
      <c r="DC7" s="25">
        <v>76.239999999999995</v>
      </c>
      <c r="DD7" s="25">
        <v>73.81</v>
      </c>
      <c r="DE7" s="25">
        <v>73.099999999999994</v>
      </c>
      <c r="DF7" s="25">
        <v>71.36</v>
      </c>
      <c r="DG7" s="25">
        <v>71.52</v>
      </c>
      <c r="DH7" s="25" t="s">
        <v>99</v>
      </c>
      <c r="DI7" s="25">
        <v>0</v>
      </c>
      <c r="DJ7" s="25">
        <v>9.0500000000000007</v>
      </c>
      <c r="DK7" s="25">
        <v>13.16</v>
      </c>
      <c r="DL7" s="25">
        <v>17.02</v>
      </c>
      <c r="DM7" s="25" t="s">
        <v>99</v>
      </c>
      <c r="DN7" s="25">
        <v>31.44</v>
      </c>
      <c r="DO7" s="25">
        <v>35.43</v>
      </c>
      <c r="DP7" s="25">
        <v>41.69</v>
      </c>
      <c r="DQ7" s="25">
        <v>45.06</v>
      </c>
      <c r="DR7" s="25">
        <v>38.43</v>
      </c>
      <c r="DS7" s="25" t="s">
        <v>99</v>
      </c>
      <c r="DT7" s="25">
        <v>0</v>
      </c>
      <c r="DU7" s="25">
        <v>0</v>
      </c>
      <c r="DV7" s="25">
        <v>0</v>
      </c>
      <c r="DW7" s="25">
        <v>0</v>
      </c>
      <c r="DX7" s="25" t="s">
        <v>99</v>
      </c>
      <c r="DY7" s="25">
        <v>10.78</v>
      </c>
      <c r="DZ7" s="25">
        <v>11.16</v>
      </c>
      <c r="EA7" s="25">
        <v>14.82</v>
      </c>
      <c r="EB7" s="25">
        <v>17.05</v>
      </c>
      <c r="EC7" s="25">
        <v>19.16</v>
      </c>
      <c r="ED7" s="25" t="s">
        <v>99</v>
      </c>
      <c r="EE7" s="25">
        <v>0.06</v>
      </c>
      <c r="EF7" s="25">
        <v>0.21</v>
      </c>
      <c r="EG7" s="25">
        <v>17.39</v>
      </c>
      <c r="EH7" s="25">
        <v>0.25</v>
      </c>
      <c r="EI7" s="25" t="s">
        <v>99</v>
      </c>
      <c r="EJ7" s="25">
        <v>0.26</v>
      </c>
      <c r="EK7" s="25">
        <v>0.28999999999999998</v>
      </c>
      <c r="EL7" s="25">
        <v>1.8</v>
      </c>
      <c r="EM7" s="25">
        <v>0.28999999999999998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本間　かおり</dc:creator>
  <cp:lastModifiedBy>本間　かおり</cp:lastModifiedBy>
  <cp:lastPrinted>2025-02-03T02:32:47Z</cp:lastPrinted>
  <dcterms:created xsi:type="dcterms:W3CDTF">2025-01-30T11:28:49Z</dcterms:created>
  <dcterms:modified xsi:type="dcterms:W3CDTF">2025-02-04T07:00:43Z</dcterms:modified>
</cp:coreProperties>
</file>