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236\Desktop\経営分析\【経営比較分析表】R6\"/>
    </mc:Choice>
  </mc:AlternateContent>
  <workbookProtection workbookAlgorithmName="SHA-512" workbookHashValue="cIMr11kursStZ3SxueQc3wkQr7en+BpHX04Y7yfX1hk2hVIy69H10qxMo4qDwgQSWPQBs9zhCFn7heaDdEPOQA==" workbookSaltValue="7pBpZAhb4hJnijfIZb9pqw==" workbookSpinCount="100000" lockStructure="1"/>
  <bookViews>
    <workbookView xWindow="0" yWindow="0" windowWidth="23040" windowHeight="9210"/>
  </bookViews>
  <sheets>
    <sheet name="法適用_下水道事業" sheetId="4" r:id="rId1"/>
    <sheet name="データ" sheetId="5" state="hidden" r:id="rId2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W10" i="4"/>
  <c r="BB8" i="4"/>
  <c r="AD8" i="4"/>
  <c r="W8" i="4"/>
  <c r="B8" i="4"/>
  <c r="B6" i="4"/>
</calcChain>
</file>

<file path=xl/sharedStrings.xml><?xml version="1.0" encoding="utf-8"?>
<sst xmlns="http://schemas.openxmlformats.org/spreadsheetml/2006/main" count="271" uniqueCount="115">
  <si>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</si>
  <si>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</si>
  <si>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</si>
  <si>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</si>
  <si>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</si>
  <si>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</si>
  <si>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</si>
  <si>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</si>
  <si>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</si>
  <si>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</si>
  <si>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</si>
  <si>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</si>
  <si>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</si>
  <si>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</si>
  <si>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</si>
  <si>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</si>
  <si>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</si>
  <si>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</si>
  <si>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</si>
  <si>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</si>
  <si>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</si>
  <si>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</si>
  <si>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</si>
  <si>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</si>
  <si>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</si>
  <si>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</si>
  <si>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</si>
  <si>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</si>
  <si>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</si>
  <si>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</si>
  <si>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</si>
  <si>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</si>
  <si>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</si>
  <si>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</si>
  <si>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</si>
  <si>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</si>
  <si>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</si>
  <si>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</si>
  <si>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</si>
  <si>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</si>
  <si>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</si>
  <si>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</si>
  <si>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</si>
  <si>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</si>
  <si>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</si>
  <si>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</si>
  <si>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</si>
  <si>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</si>
  <si>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</si>
  <si>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</si>
  <si>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</si>
  <si>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</si>
  <si>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</si>
  <si>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</si>
  <si>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</si>
  <si>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</si>
  <si>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</si>
  <si>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</si>
  <si>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</si>
  <si>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</si>
  <si>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</si>
  <si>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</si>
  <si>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</si>
  <si>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</si>
  <si>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</si>
  <si>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</si>
  <si>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</si>
  <si>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</si>
  <si>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</si>
  <si>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</si>
  <si>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</si>
  <si>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</si>
  <si>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</si>
  <si>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</si>
  <si>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</si>
  <si>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</si>
  <si>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</si>
  <si>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</si>
  <si>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</si>
  <si>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</si>
  <si>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</si>
  <si>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</si>
  <si>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</si>
  <si>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</si>
  <si>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</si>
  <si>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</si>
  <si>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</si>
  <si>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</si>
  <si>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</si>
  <si>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</si>
  <si>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</si>
  <si>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</si>
  <si>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</si>
  <si>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</si>
  <si>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</si>
  <si>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</si>
  <si>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村上市</t>
  </si>
  <si>
    <t>法適用</t>
  </si>
  <si>
    <t>下水道事業</t>
  </si>
  <si>
    <t>個別排水処理</t>
  </si>
  <si>
    <t>L1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</si>
  <si>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</si>
  <si>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</si>
  <si>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</si>
  <si>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</si>
  <si>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</si>
  <si>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</si>
  <si>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</si>
  <si>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</si>
  <si>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</si>
  <si>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</si>
  <si>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</si>
  <si>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 xml:space="preserve">・令和2年度から地方公営企業法を適用しているが、現行の経営戦略は適用前の平成28年度に策定されたものであるため、令和6年度中の改定を予定している。
・適正な維持管理を行いながら、対策が必要な場合においては、計画的に更新していくこととしている。
</t>
    <rPh sb="1" eb="3">
      <t>レイワ</t>
    </rPh>
    <rPh sb="4" eb="6">
      <t>ネンド</t>
    </rPh>
    <rPh sb="8" eb="10">
      <t>チホウ</t>
    </rPh>
    <rPh sb="10" eb="12">
      <t>コウエイ</t>
    </rPh>
    <rPh sb="12" eb="14">
      <t>キギョウ</t>
    </rPh>
    <rPh sb="14" eb="15">
      <t>ホウ</t>
    </rPh>
    <rPh sb="16" eb="18">
      <t>テキヨウ</t>
    </rPh>
    <rPh sb="24" eb="26">
      <t>ゲンコウ</t>
    </rPh>
    <rPh sb="27" eb="29">
      <t>ケイエイ</t>
    </rPh>
    <rPh sb="29" eb="31">
      <t>センリャク</t>
    </rPh>
    <rPh sb="32" eb="34">
      <t>テキヨウ</t>
    </rPh>
    <rPh sb="34" eb="35">
      <t>マエ</t>
    </rPh>
    <rPh sb="36" eb="38">
      <t>ヘイセイ</t>
    </rPh>
    <rPh sb="40" eb="41">
      <t>ネン</t>
    </rPh>
    <rPh sb="41" eb="42">
      <t>ド</t>
    </rPh>
    <rPh sb="43" eb="45">
      <t>サクテイ</t>
    </rPh>
    <rPh sb="56" eb="58">
      <t>レイワ</t>
    </rPh>
    <rPh sb="59" eb="61">
      <t>ネンド</t>
    </rPh>
    <rPh sb="61" eb="62">
      <t>チュウ</t>
    </rPh>
    <rPh sb="63" eb="65">
      <t>カイテイ</t>
    </rPh>
    <rPh sb="66" eb="68">
      <t>ヨテイ</t>
    </rPh>
    <rPh sb="78" eb="80">
      <t>イジ</t>
    </rPh>
    <phoneticPr fontId="4"/>
  </si>
  <si>
    <t>・経常収支比率は100％を上回っているが一般会計からの繰入金によるものであり、経費回収率は5割程度となっている。
・繰入金により累計欠損金は解消した。
・汚水処理原価は有収水量の増により18.4円減少したが、引き続き適正な維持管理を行いながら、経費削減に取り組んで行く必要がある。
・合併処理浄化槽を設置した世帯のみであるため、水洗化率は100％である。</t>
    <rPh sb="1" eb="3">
      <t>ケイジョウ</t>
    </rPh>
    <rPh sb="3" eb="5">
      <t>シュウシ</t>
    </rPh>
    <rPh sb="5" eb="7">
      <t>ヒリツ</t>
    </rPh>
    <rPh sb="13" eb="15">
      <t>ウワマワ</t>
    </rPh>
    <rPh sb="20" eb="22">
      <t>イッパン</t>
    </rPh>
    <rPh sb="22" eb="24">
      <t>カイケイ</t>
    </rPh>
    <rPh sb="27" eb="29">
      <t>クリイレ</t>
    </rPh>
    <rPh sb="29" eb="30">
      <t>キン</t>
    </rPh>
    <rPh sb="39" eb="41">
      <t>ケイヒ</t>
    </rPh>
    <rPh sb="41" eb="43">
      <t>カイシュウ</t>
    </rPh>
    <rPh sb="43" eb="44">
      <t>リツ</t>
    </rPh>
    <rPh sb="46" eb="47">
      <t>ワリ</t>
    </rPh>
    <rPh sb="47" eb="49">
      <t>テイド</t>
    </rPh>
    <rPh sb="59" eb="61">
      <t>クリイレ</t>
    </rPh>
    <rPh sb="61" eb="62">
      <t>キン</t>
    </rPh>
    <rPh sb="65" eb="67">
      <t>ルイケイ</t>
    </rPh>
    <rPh sb="67" eb="70">
      <t>ケッソンキン</t>
    </rPh>
    <rPh sb="71" eb="73">
      <t>カイショウ</t>
    </rPh>
    <rPh sb="79" eb="81">
      <t>オスイ</t>
    </rPh>
    <rPh sb="81" eb="83">
      <t>ショリ</t>
    </rPh>
    <rPh sb="83" eb="85">
      <t>ゲンカ</t>
    </rPh>
    <rPh sb="86" eb="88">
      <t>ユウシュウ</t>
    </rPh>
    <rPh sb="88" eb="90">
      <t>スイリョウ</t>
    </rPh>
    <rPh sb="91" eb="92">
      <t>ゾウ</t>
    </rPh>
    <rPh sb="99" eb="100">
      <t>エン</t>
    </rPh>
    <rPh sb="100" eb="102">
      <t>ゲンショウ</t>
    </rPh>
    <rPh sb="106" eb="107">
      <t>ヒ</t>
    </rPh>
    <rPh sb="108" eb="109">
      <t>ツヅ</t>
    </rPh>
    <rPh sb="110" eb="112">
      <t>テキセイ</t>
    </rPh>
    <rPh sb="113" eb="115">
      <t>イジ</t>
    </rPh>
    <rPh sb="115" eb="117">
      <t>カンリ</t>
    </rPh>
    <rPh sb="118" eb="119">
      <t>オコナ</t>
    </rPh>
    <rPh sb="124" eb="126">
      <t>ケイヒ</t>
    </rPh>
    <rPh sb="126" eb="128">
      <t>サクゲン</t>
    </rPh>
    <rPh sb="129" eb="130">
      <t>ト</t>
    </rPh>
    <rPh sb="131" eb="132">
      <t>ク</t>
    </rPh>
    <rPh sb="134" eb="135">
      <t>イ</t>
    </rPh>
    <rPh sb="136" eb="138">
      <t>ヒツヨウ</t>
    </rPh>
    <rPh sb="145" eb="147">
      <t>ガッペイ</t>
    </rPh>
    <rPh sb="147" eb="149">
      <t>ショリ</t>
    </rPh>
    <rPh sb="149" eb="152">
      <t>ジョウカソウ</t>
    </rPh>
    <rPh sb="153" eb="155">
      <t>セッチ</t>
    </rPh>
    <rPh sb="157" eb="159">
      <t>セタイ</t>
    </rPh>
    <rPh sb="167" eb="169">
      <t>スイセン</t>
    </rPh>
    <phoneticPr fontId="4"/>
  </si>
  <si>
    <t>・合併処理浄化槽の耐用年数の範囲内であり、点検等において適正な管理を行いながら、対策が必要な場合においては、計画的に更新していくこととしている。</t>
    <rPh sb="9" eb="11">
      <t>タイヨウ</t>
    </rPh>
    <rPh sb="11" eb="13">
      <t>ネンスウ</t>
    </rPh>
    <rPh sb="14" eb="16">
      <t>ハンイ</t>
    </rPh>
    <rPh sb="16" eb="17">
      <t>ナイ</t>
    </rPh>
    <rPh sb="21" eb="23">
      <t>テンケン</t>
    </rPh>
    <rPh sb="23" eb="24">
      <t>トウ</t>
    </rPh>
    <rPh sb="28" eb="30">
      <t>テキセイ</t>
    </rPh>
    <rPh sb="31" eb="33">
      <t>カンリ</t>
    </rPh>
    <rPh sb="34" eb="35">
      <t>オコナ</t>
    </rPh>
    <rPh sb="40" eb="42">
      <t>タイサク</t>
    </rPh>
    <rPh sb="43" eb="45">
      <t>ヒツヨウ</t>
    </rPh>
    <rPh sb="46" eb="48">
      <t>バアイ</t>
    </rPh>
    <rPh sb="54" eb="57">
      <t>ケイカクテキ</t>
    </rPh>
    <rPh sb="58" eb="60">
      <t>コウシン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</si>
</sst>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B-4E63-9AA6-80A31D84F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B-4E63-9AA6-80A31D84F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34.380000000000003</c:v>
                </c:pt>
                <c:pt idx="2">
                  <c:v>37.5</c:v>
                </c:pt>
                <c:pt idx="3">
                  <c:v>34.380000000000003</c:v>
                </c:pt>
                <c:pt idx="4">
                  <c:v>34.380000000000003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9-44AB-9026-85FE93D5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46.36</c:v>
                </c:pt>
                <c:pt idx="2">
                  <c:v>46.45</c:v>
                </c:pt>
                <c:pt idx="3">
                  <c:v>45.36</c:v>
                </c:pt>
                <c:pt idx="4">
                  <c:v>34.380000000000003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39-44AB-9026-85FE93D5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D-4FB2-9FD4-48705E80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83.08</c:v>
                </c:pt>
                <c:pt idx="2">
                  <c:v>82.61</c:v>
                </c:pt>
                <c:pt idx="3">
                  <c:v>82.21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D-4FB2-9FD4-48705E80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70.2</c:v>
                </c:pt>
                <c:pt idx="2">
                  <c:v>104.5</c:v>
                </c:pt>
                <c:pt idx="3">
                  <c:v>111.89</c:v>
                </c:pt>
                <c:pt idx="4">
                  <c:v>139.05000000000001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E-4D28-9023-E46BCC961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96.14</c:v>
                </c:pt>
                <c:pt idx="2">
                  <c:v>95.6</c:v>
                </c:pt>
                <c:pt idx="3">
                  <c:v>93.57</c:v>
                </c:pt>
                <c:pt idx="4">
                  <c:v>139.05000000000001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E-4D28-9023-E46BCC961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20.55</c:v>
                </c:pt>
                <c:pt idx="2">
                  <c:v>28.89</c:v>
                </c:pt>
                <c:pt idx="3">
                  <c:v>43</c:v>
                </c:pt>
                <c:pt idx="4">
                  <c:v>53.28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3-42B3-BFB4-BDA82CFFA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33.75</c:v>
                </c:pt>
                <c:pt idx="2">
                  <c:v>36.21</c:v>
                </c:pt>
                <c:pt idx="3">
                  <c:v>39.69</c:v>
                </c:pt>
                <c:pt idx="4">
                  <c:v>53.28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C3-42B3-BFB4-BDA82CFFA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04-44AE-899E-0A3AA31E6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04-44AE-899E-0A3AA31E6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129.29</c:v>
                </c:pt>
                <c:pt idx="2">
                  <c:v>110.31</c:v>
                </c:pt>
                <c:pt idx="3">
                  <c:v>66.209999999999994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5-4479-8698-8ACE836C2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237</c:v>
                </c:pt>
                <c:pt idx="2">
                  <c:v>257.23</c:v>
                </c:pt>
                <c:pt idx="3">
                  <c:v>293.54000000000002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5-4479-8698-8ACE836C2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-654.20000000000005</c:v>
                </c:pt>
                <c:pt idx="2">
                  <c:v>-221.83</c:v>
                </c:pt>
                <c:pt idx="3">
                  <c:v>179.72</c:v>
                </c:pt>
                <c:pt idx="4">
                  <c:v>992.05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3-4AFC-B714-3D7172376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135.35</c:v>
                </c:pt>
                <c:pt idx="2">
                  <c:v>150.91999999999999</c:v>
                </c:pt>
                <c:pt idx="3">
                  <c:v>151.72</c:v>
                </c:pt>
                <c:pt idx="4">
                  <c:v>992.05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53-4AFC-B714-3D7172376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0-4371-B50C-26F170E4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782.91</c:v>
                </c:pt>
                <c:pt idx="2">
                  <c:v>783.21</c:v>
                </c:pt>
                <c:pt idx="3">
                  <c:v>902.04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0-4371-B50C-26F170E45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43.64</c:v>
                </c:pt>
                <c:pt idx="2">
                  <c:v>48.17</c:v>
                </c:pt>
                <c:pt idx="3">
                  <c:v>48.51</c:v>
                </c:pt>
                <c:pt idx="4">
                  <c:v>51.72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FB-4331-9A0A-F06C01138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49.38</c:v>
                </c:pt>
                <c:pt idx="2">
                  <c:v>48.53</c:v>
                </c:pt>
                <c:pt idx="3">
                  <c:v>46.11</c:v>
                </c:pt>
                <c:pt idx="4">
                  <c:v>51.72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FB-4331-9A0A-F06C01138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423.97</c:v>
                </c:pt>
                <c:pt idx="2">
                  <c:v>366.64</c:v>
                </c:pt>
                <c:pt idx="3">
                  <c:v>371.47</c:v>
                </c:pt>
                <c:pt idx="4">
                  <c:v>353.07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70-4C19-AE4E-A75857163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316.97000000000003</c:v>
                </c:pt>
                <c:pt idx="2">
                  <c:v>326.17</c:v>
                </c:pt>
                <c:pt idx="3">
                  <c:v>336.93</c:v>
                </c:pt>
                <c:pt idx="4">
                  <c:v>353.07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70-4C19-AE4E-A75857163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N12" sqref="N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新潟県　村上市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個別排水処理</v>
      </c>
      <c r="Q8" s="39"/>
      <c r="R8" s="39"/>
      <c r="S8" s="39"/>
      <c r="T8" s="39"/>
      <c r="U8" s="39"/>
      <c r="V8" s="39"/>
      <c r="W8" s="39" t="str">
        <f>データ!L6</f>
        <v>L1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54765</v>
      </c>
      <c r="AM8" s="41"/>
      <c r="AN8" s="41"/>
      <c r="AO8" s="41"/>
      <c r="AP8" s="41"/>
      <c r="AQ8" s="41"/>
      <c r="AR8" s="41"/>
      <c r="AS8" s="41"/>
      <c r="AT8" s="34">
        <f>データ!T6</f>
        <v>1174.17</v>
      </c>
      <c r="AU8" s="34"/>
      <c r="AV8" s="34"/>
      <c r="AW8" s="34"/>
      <c r="AX8" s="34"/>
      <c r="AY8" s="34"/>
      <c r="AZ8" s="34"/>
      <c r="BA8" s="34"/>
      <c r="BB8" s="34">
        <f>データ!U6</f>
        <v>46.64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97.78</v>
      </c>
      <c r="J10" s="34"/>
      <c r="K10" s="34"/>
      <c r="L10" s="34"/>
      <c r="M10" s="34"/>
      <c r="N10" s="34"/>
      <c r="O10" s="34"/>
      <c r="P10" s="34">
        <f>データ!P6</f>
        <v>0.08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3487</v>
      </c>
      <c r="AE10" s="41"/>
      <c r="AF10" s="41"/>
      <c r="AG10" s="41"/>
      <c r="AH10" s="41"/>
      <c r="AI10" s="41"/>
      <c r="AJ10" s="41"/>
      <c r="AK10" s="2"/>
      <c r="AL10" s="41">
        <f>データ!V6</f>
        <v>44</v>
      </c>
      <c r="AM10" s="41"/>
      <c r="AN10" s="41"/>
      <c r="AO10" s="41"/>
      <c r="AP10" s="41"/>
      <c r="AQ10" s="41"/>
      <c r="AR10" s="41"/>
      <c r="AS10" s="41"/>
      <c r="AT10" s="34">
        <f>データ!W6</f>
        <v>0.09</v>
      </c>
      <c r="AU10" s="34"/>
      <c r="AV10" s="34"/>
      <c r="AW10" s="34"/>
      <c r="AX10" s="34"/>
      <c r="AY10" s="34"/>
      <c r="AZ10" s="34"/>
      <c r="BA10" s="34"/>
      <c r="BB10" s="34">
        <f>データ!X6</f>
        <v>488.89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113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114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112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【96.59】</v>
      </c>
      <c r="F85" s="12" t="str">
        <f>データ!AT6</f>
        <v>【208.93】</v>
      </c>
      <c r="G85" s="12" t="str">
        <f>データ!BE6</f>
        <v>【136.43】</v>
      </c>
      <c r="H85" s="12" t="str">
        <f>データ!BP6</f>
        <v>【967.97】</v>
      </c>
      <c r="I85" s="12" t="str">
        <f>データ!CA6</f>
        <v>【46.20】</v>
      </c>
      <c r="J85" s="12" t="str">
        <f>データ!CL6</f>
        <v>【332.82】</v>
      </c>
      <c r="K85" s="12" t="str">
        <f>データ!CW6</f>
        <v>【46.29】</v>
      </c>
      <c r="L85" s="12" t="str">
        <f>データ!DH6</f>
        <v>【82.56】</v>
      </c>
      <c r="M85" s="12" t="str">
        <f>データ!DS6</f>
        <v>【39.62】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2TL7oTqXCj28wACo8RPVooP9fzKBchzVay2jIhKoN6Aaw0+LThhZ5TLl/8j/2neYJUR4utCZpLu9V/H2sYXpDQ==" saltValue="1wpJJ92htpr0iHOg34NZV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152129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新潟県　村上市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L1</v>
      </c>
      <c r="M6" s="19" t="str">
        <f t="shared" si="3"/>
        <v>非設置</v>
      </c>
      <c r="N6" s="20" t="str">
        <f t="shared" si="3"/>
        <v>-</v>
      </c>
      <c r="O6" s="20">
        <f t="shared" si="3"/>
        <v>97.78</v>
      </c>
      <c r="P6" s="20">
        <f t="shared" si="3"/>
        <v>0.08</v>
      </c>
      <c r="Q6" s="20">
        <f t="shared" si="3"/>
        <v>100</v>
      </c>
      <c r="R6" s="20">
        <f t="shared" si="3"/>
        <v>3487</v>
      </c>
      <c r="S6" s="20">
        <f t="shared" si="3"/>
        <v>54765</v>
      </c>
      <c r="T6" s="20">
        <f t="shared" si="3"/>
        <v>1174.17</v>
      </c>
      <c r="U6" s="20">
        <f t="shared" si="3"/>
        <v>46.64</v>
      </c>
      <c r="V6" s="20">
        <f t="shared" si="3"/>
        <v>44</v>
      </c>
      <c r="W6" s="20">
        <f t="shared" si="3"/>
        <v>0.09</v>
      </c>
      <c r="X6" s="20">
        <f t="shared" si="3"/>
        <v>488.89</v>
      </c>
      <c r="Y6" s="21" t="str">
        <f>IF(Y7="",NA(),Y7)</f>
        <v>-</v>
      </c>
      <c r="Z6" s="21">
        <f t="shared" ref="Z6:AH6" si="4">IF(Z7="",NA(),Z7)</f>
        <v>70.2</v>
      </c>
      <c r="AA6" s="21">
        <f t="shared" si="4"/>
        <v>104.5</v>
      </c>
      <c r="AB6" s="21">
        <f t="shared" si="4"/>
        <v>111.89</v>
      </c>
      <c r="AC6" s="21">
        <f t="shared" si="4"/>
        <v>139.05000000000001</v>
      </c>
      <c r="AD6" s="21" t="str">
        <f t="shared" si="4"/>
        <v>-</v>
      </c>
      <c r="AE6" s="21">
        <f t="shared" si="4"/>
        <v>96.14</v>
      </c>
      <c r="AF6" s="21">
        <f t="shared" si="4"/>
        <v>95.6</v>
      </c>
      <c r="AG6" s="21">
        <f t="shared" si="4"/>
        <v>93.57</v>
      </c>
      <c r="AH6" s="21">
        <f t="shared" si="4"/>
        <v>139.05000000000001</v>
      </c>
      <c r="AI6" s="20" t="str">
        <f>IF(AI7="","",IF(AI7="-","【-】","【"&amp;SUBSTITUTE(TEXT(AI7,"#,##0.00"),"-","△")&amp;"】"))</f>
        <v>【96.59】</v>
      </c>
      <c r="AJ6" s="21" t="str">
        <f>IF(AJ7="",NA(),AJ7)</f>
        <v>-</v>
      </c>
      <c r="AK6" s="21">
        <f t="shared" ref="AK6:AS6" si="5">IF(AK7="",NA(),AK7)</f>
        <v>129.29</v>
      </c>
      <c r="AL6" s="21">
        <f t="shared" si="5"/>
        <v>110.31</v>
      </c>
      <c r="AM6" s="21">
        <f t="shared" si="5"/>
        <v>66.209999999999994</v>
      </c>
      <c r="AN6" s="20">
        <f t="shared" si="5"/>
        <v>0</v>
      </c>
      <c r="AO6" s="21" t="str">
        <f t="shared" si="5"/>
        <v>-</v>
      </c>
      <c r="AP6" s="21">
        <f t="shared" si="5"/>
        <v>237</v>
      </c>
      <c r="AQ6" s="21">
        <f t="shared" si="5"/>
        <v>257.23</v>
      </c>
      <c r="AR6" s="21">
        <f t="shared" si="5"/>
        <v>293.54000000000002</v>
      </c>
      <c r="AS6" s="20">
        <f t="shared" si="5"/>
        <v>0</v>
      </c>
      <c r="AT6" s="20" t="str">
        <f>IF(AT7="","",IF(AT7="-","【-】","【"&amp;SUBSTITUTE(TEXT(AT7,"#,##0.00"),"-","△")&amp;"】"))</f>
        <v>【208.93】</v>
      </c>
      <c r="AU6" s="21" t="str">
        <f>IF(AU7="",NA(),AU7)</f>
        <v>-</v>
      </c>
      <c r="AV6" s="21">
        <f t="shared" ref="AV6:BD6" si="6">IF(AV7="",NA(),AV7)</f>
        <v>-654.20000000000005</v>
      </c>
      <c r="AW6" s="21">
        <f t="shared" si="6"/>
        <v>-221.83</v>
      </c>
      <c r="AX6" s="21">
        <f t="shared" si="6"/>
        <v>179.72</v>
      </c>
      <c r="AY6" s="21">
        <f t="shared" si="6"/>
        <v>992.05</v>
      </c>
      <c r="AZ6" s="21" t="str">
        <f t="shared" si="6"/>
        <v>-</v>
      </c>
      <c r="BA6" s="21">
        <f t="shared" si="6"/>
        <v>135.35</v>
      </c>
      <c r="BB6" s="21">
        <f t="shared" si="6"/>
        <v>150.91999999999999</v>
      </c>
      <c r="BC6" s="21">
        <f t="shared" si="6"/>
        <v>151.72</v>
      </c>
      <c r="BD6" s="21">
        <f t="shared" si="6"/>
        <v>992.05</v>
      </c>
      <c r="BE6" s="20" t="str">
        <f>IF(BE7="","",IF(BE7="-","【-】","【"&amp;SUBSTITUTE(TEXT(BE7,"#,##0.00"),"-","△")&amp;"】"))</f>
        <v>【136.43】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782.91</v>
      </c>
      <c r="BM6" s="21">
        <f t="shared" si="7"/>
        <v>783.21</v>
      </c>
      <c r="BN6" s="21">
        <f t="shared" si="7"/>
        <v>902.04</v>
      </c>
      <c r="BO6" s="20">
        <f t="shared" si="7"/>
        <v>0</v>
      </c>
      <c r="BP6" s="20" t="str">
        <f>IF(BP7="","",IF(BP7="-","【-】","【"&amp;SUBSTITUTE(TEXT(BP7,"#,##0.00"),"-","△")&amp;"】"))</f>
        <v>【967.97】</v>
      </c>
      <c r="BQ6" s="21" t="str">
        <f>IF(BQ7="",NA(),BQ7)</f>
        <v>-</v>
      </c>
      <c r="BR6" s="21">
        <f t="shared" ref="BR6:BZ6" si="8">IF(BR7="",NA(),BR7)</f>
        <v>43.64</v>
      </c>
      <c r="BS6" s="21">
        <f t="shared" si="8"/>
        <v>48.17</v>
      </c>
      <c r="BT6" s="21">
        <f t="shared" si="8"/>
        <v>48.51</v>
      </c>
      <c r="BU6" s="21">
        <f t="shared" si="8"/>
        <v>51.72</v>
      </c>
      <c r="BV6" s="21" t="str">
        <f t="shared" si="8"/>
        <v>-</v>
      </c>
      <c r="BW6" s="21">
        <f t="shared" si="8"/>
        <v>49.38</v>
      </c>
      <c r="BX6" s="21">
        <f t="shared" si="8"/>
        <v>48.53</v>
      </c>
      <c r="BY6" s="21">
        <f t="shared" si="8"/>
        <v>46.11</v>
      </c>
      <c r="BZ6" s="21">
        <f t="shared" si="8"/>
        <v>51.72</v>
      </c>
      <c r="CA6" s="20" t="str">
        <f>IF(CA7="","",IF(CA7="-","【-】","【"&amp;SUBSTITUTE(TEXT(CA7,"#,##0.00"),"-","△")&amp;"】"))</f>
        <v>【46.20】</v>
      </c>
      <c r="CB6" s="21" t="str">
        <f>IF(CB7="",NA(),CB7)</f>
        <v>-</v>
      </c>
      <c r="CC6" s="21">
        <f t="shared" ref="CC6:CK6" si="9">IF(CC7="",NA(),CC7)</f>
        <v>423.97</v>
      </c>
      <c r="CD6" s="21">
        <f t="shared" si="9"/>
        <v>366.64</v>
      </c>
      <c r="CE6" s="21">
        <f t="shared" si="9"/>
        <v>371.47</v>
      </c>
      <c r="CF6" s="21">
        <f t="shared" si="9"/>
        <v>353.07</v>
      </c>
      <c r="CG6" s="21" t="str">
        <f t="shared" si="9"/>
        <v>-</v>
      </c>
      <c r="CH6" s="21">
        <f t="shared" si="9"/>
        <v>316.97000000000003</v>
      </c>
      <c r="CI6" s="21">
        <f t="shared" si="9"/>
        <v>326.17</v>
      </c>
      <c r="CJ6" s="21">
        <f t="shared" si="9"/>
        <v>336.93</v>
      </c>
      <c r="CK6" s="21">
        <f t="shared" si="9"/>
        <v>353.07</v>
      </c>
      <c r="CL6" s="20" t="str">
        <f>IF(CL7="","",IF(CL7="-","【-】","【"&amp;SUBSTITUTE(TEXT(CL7,"#,##0.00"),"-","△")&amp;"】"))</f>
        <v>【332.82】</v>
      </c>
      <c r="CM6" s="21" t="str">
        <f>IF(CM7="",NA(),CM7)</f>
        <v>-</v>
      </c>
      <c r="CN6" s="21">
        <f t="shared" ref="CN6:CV6" si="10">IF(CN7="",NA(),CN7)</f>
        <v>34.380000000000003</v>
      </c>
      <c r="CO6" s="21">
        <f t="shared" si="10"/>
        <v>37.5</v>
      </c>
      <c r="CP6" s="21">
        <f t="shared" si="10"/>
        <v>34.380000000000003</v>
      </c>
      <c r="CQ6" s="21">
        <f t="shared" si="10"/>
        <v>34.380000000000003</v>
      </c>
      <c r="CR6" s="21" t="str">
        <f t="shared" si="10"/>
        <v>-</v>
      </c>
      <c r="CS6" s="21">
        <f t="shared" si="10"/>
        <v>46.36</v>
      </c>
      <c r="CT6" s="21">
        <f t="shared" si="10"/>
        <v>46.45</v>
      </c>
      <c r="CU6" s="21">
        <f t="shared" si="10"/>
        <v>45.36</v>
      </c>
      <c r="CV6" s="21">
        <f t="shared" si="10"/>
        <v>34.380000000000003</v>
      </c>
      <c r="CW6" s="20" t="str">
        <f>IF(CW7="","",IF(CW7="-","【-】","【"&amp;SUBSTITUTE(TEXT(CW7,"#,##0.00"),"-","△")&amp;"】"))</f>
        <v>【46.29】</v>
      </c>
      <c r="CX6" s="21" t="str">
        <f>IF(CX7="",NA(),CX7)</f>
        <v>-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 t="str">
        <f t="shared" si="11"/>
        <v>-</v>
      </c>
      <c r="DD6" s="21">
        <f t="shared" si="11"/>
        <v>83.08</v>
      </c>
      <c r="DE6" s="21">
        <f t="shared" si="11"/>
        <v>82.61</v>
      </c>
      <c r="DF6" s="21">
        <f t="shared" si="11"/>
        <v>82.21</v>
      </c>
      <c r="DG6" s="21">
        <f t="shared" si="11"/>
        <v>100</v>
      </c>
      <c r="DH6" s="20" t="str">
        <f>IF(DH7="","",IF(DH7="-","【-】","【"&amp;SUBSTITUTE(TEXT(DH7,"#,##0.00"),"-","△")&amp;"】"))</f>
        <v>【82.56】</v>
      </c>
      <c r="DI6" s="21" t="str">
        <f>IF(DI7="",NA(),DI7)</f>
        <v>-</v>
      </c>
      <c r="DJ6" s="21">
        <f t="shared" ref="DJ6:DR6" si="12">IF(DJ7="",NA(),DJ7)</f>
        <v>20.55</v>
      </c>
      <c r="DK6" s="21">
        <f t="shared" si="12"/>
        <v>28.89</v>
      </c>
      <c r="DL6" s="21">
        <f t="shared" si="12"/>
        <v>43</v>
      </c>
      <c r="DM6" s="21">
        <f t="shared" si="12"/>
        <v>53.28</v>
      </c>
      <c r="DN6" s="21" t="str">
        <f t="shared" si="12"/>
        <v>-</v>
      </c>
      <c r="DO6" s="21">
        <f t="shared" si="12"/>
        <v>33.75</v>
      </c>
      <c r="DP6" s="21">
        <f t="shared" si="12"/>
        <v>36.21</v>
      </c>
      <c r="DQ6" s="21">
        <f t="shared" si="12"/>
        <v>39.69</v>
      </c>
      <c r="DR6" s="21">
        <f t="shared" si="12"/>
        <v>53.28</v>
      </c>
      <c r="DS6" s="20" t="str">
        <f>IF(DS7="","",IF(DS7="-","【-】","【"&amp;SUBSTITUTE(TEXT(DS7,"#,##0.00"),"-","△")&amp;"】"))</f>
        <v>【39.62】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2023</v>
      </c>
      <c r="C7" s="23">
        <v>152129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97.78</v>
      </c>
      <c r="P7" s="24">
        <v>0.08</v>
      </c>
      <c r="Q7" s="24">
        <v>100</v>
      </c>
      <c r="R7" s="24">
        <v>3487</v>
      </c>
      <c r="S7" s="24">
        <v>54765</v>
      </c>
      <c r="T7" s="24">
        <v>1174.17</v>
      </c>
      <c r="U7" s="24">
        <v>46.64</v>
      </c>
      <c r="V7" s="24">
        <v>44</v>
      </c>
      <c r="W7" s="24">
        <v>0.09</v>
      </c>
      <c r="X7" s="24">
        <v>488.89</v>
      </c>
      <c r="Y7" s="24" t="s">
        <v>102</v>
      </c>
      <c r="Z7" s="24">
        <v>70.2</v>
      </c>
      <c r="AA7" s="24">
        <v>104.5</v>
      </c>
      <c r="AB7" s="24">
        <v>111.89</v>
      </c>
      <c r="AC7" s="24">
        <v>139.05000000000001</v>
      </c>
      <c r="AD7" s="24" t="s">
        <v>102</v>
      </c>
      <c r="AE7" s="24">
        <v>96.14</v>
      </c>
      <c r="AF7" s="24">
        <v>95.6</v>
      </c>
      <c r="AG7" s="24">
        <v>93.57</v>
      </c>
      <c r="AH7" s="24">
        <v>139.05000000000001</v>
      </c>
      <c r="AI7" s="24">
        <v>96.59</v>
      </c>
      <c r="AJ7" s="24" t="s">
        <v>102</v>
      </c>
      <c r="AK7" s="24">
        <v>129.29</v>
      </c>
      <c r="AL7" s="24">
        <v>110.31</v>
      </c>
      <c r="AM7" s="24">
        <v>66.209999999999994</v>
      </c>
      <c r="AN7" s="24">
        <v>0</v>
      </c>
      <c r="AO7" s="24" t="s">
        <v>102</v>
      </c>
      <c r="AP7" s="24">
        <v>237</v>
      </c>
      <c r="AQ7" s="24">
        <v>257.23</v>
      </c>
      <c r="AR7" s="24">
        <v>293.54000000000002</v>
      </c>
      <c r="AS7" s="24">
        <v>0</v>
      </c>
      <c r="AT7" s="24">
        <v>208.93</v>
      </c>
      <c r="AU7" s="24" t="s">
        <v>102</v>
      </c>
      <c r="AV7" s="24">
        <v>-654.20000000000005</v>
      </c>
      <c r="AW7" s="24">
        <v>-221.83</v>
      </c>
      <c r="AX7" s="24">
        <v>179.72</v>
      </c>
      <c r="AY7" s="24">
        <v>992.05</v>
      </c>
      <c r="AZ7" s="24" t="s">
        <v>102</v>
      </c>
      <c r="BA7" s="24">
        <v>135.35</v>
      </c>
      <c r="BB7" s="24">
        <v>150.91999999999999</v>
      </c>
      <c r="BC7" s="24">
        <v>151.72</v>
      </c>
      <c r="BD7" s="24">
        <v>992.05</v>
      </c>
      <c r="BE7" s="24">
        <v>136.43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782.91</v>
      </c>
      <c r="BM7" s="24">
        <v>783.21</v>
      </c>
      <c r="BN7" s="24">
        <v>902.04</v>
      </c>
      <c r="BO7" s="24">
        <v>0</v>
      </c>
      <c r="BP7" s="24">
        <v>967.97</v>
      </c>
      <c r="BQ7" s="24" t="s">
        <v>102</v>
      </c>
      <c r="BR7" s="24">
        <v>43.64</v>
      </c>
      <c r="BS7" s="24">
        <v>48.17</v>
      </c>
      <c r="BT7" s="24">
        <v>48.51</v>
      </c>
      <c r="BU7" s="24">
        <v>51.72</v>
      </c>
      <c r="BV7" s="24" t="s">
        <v>102</v>
      </c>
      <c r="BW7" s="24">
        <v>49.38</v>
      </c>
      <c r="BX7" s="24">
        <v>48.53</v>
      </c>
      <c r="BY7" s="24">
        <v>46.11</v>
      </c>
      <c r="BZ7" s="24">
        <v>51.72</v>
      </c>
      <c r="CA7" s="24">
        <v>46.2</v>
      </c>
      <c r="CB7" s="24" t="s">
        <v>102</v>
      </c>
      <c r="CC7" s="24">
        <v>423.97</v>
      </c>
      <c r="CD7" s="24">
        <v>366.64</v>
      </c>
      <c r="CE7" s="24">
        <v>371.47</v>
      </c>
      <c r="CF7" s="24">
        <v>353.07</v>
      </c>
      <c r="CG7" s="24" t="s">
        <v>102</v>
      </c>
      <c r="CH7" s="24">
        <v>316.97000000000003</v>
      </c>
      <c r="CI7" s="24">
        <v>326.17</v>
      </c>
      <c r="CJ7" s="24">
        <v>336.93</v>
      </c>
      <c r="CK7" s="24">
        <v>353.07</v>
      </c>
      <c r="CL7" s="24">
        <v>332.82</v>
      </c>
      <c r="CM7" s="24" t="s">
        <v>102</v>
      </c>
      <c r="CN7" s="24">
        <v>34.380000000000003</v>
      </c>
      <c r="CO7" s="24">
        <v>37.5</v>
      </c>
      <c r="CP7" s="24">
        <v>34.380000000000003</v>
      </c>
      <c r="CQ7" s="24">
        <v>34.380000000000003</v>
      </c>
      <c r="CR7" s="24" t="s">
        <v>102</v>
      </c>
      <c r="CS7" s="24">
        <v>46.36</v>
      </c>
      <c r="CT7" s="24">
        <v>46.45</v>
      </c>
      <c r="CU7" s="24">
        <v>45.36</v>
      </c>
      <c r="CV7" s="24">
        <v>34.380000000000003</v>
      </c>
      <c r="CW7" s="24">
        <v>46.29</v>
      </c>
      <c r="CX7" s="24" t="s">
        <v>102</v>
      </c>
      <c r="CY7" s="24">
        <v>100</v>
      </c>
      <c r="CZ7" s="24">
        <v>100</v>
      </c>
      <c r="DA7" s="24">
        <v>100</v>
      </c>
      <c r="DB7" s="24">
        <v>100</v>
      </c>
      <c r="DC7" s="24" t="s">
        <v>102</v>
      </c>
      <c r="DD7" s="24">
        <v>83.08</v>
      </c>
      <c r="DE7" s="24">
        <v>82.61</v>
      </c>
      <c r="DF7" s="24">
        <v>82.21</v>
      </c>
      <c r="DG7" s="24">
        <v>100</v>
      </c>
      <c r="DH7" s="24">
        <v>82.56</v>
      </c>
      <c r="DI7" s="24" t="s">
        <v>102</v>
      </c>
      <c r="DJ7" s="24">
        <v>20.55</v>
      </c>
      <c r="DK7" s="24">
        <v>28.89</v>
      </c>
      <c r="DL7" s="24">
        <v>43</v>
      </c>
      <c r="DM7" s="24">
        <v>53.28</v>
      </c>
      <c r="DN7" s="24" t="s">
        <v>102</v>
      </c>
      <c r="DO7" s="24">
        <v>33.75</v>
      </c>
      <c r="DP7" s="24">
        <v>36.21</v>
      </c>
      <c r="DQ7" s="24">
        <v>39.69</v>
      </c>
      <c r="DR7" s="24">
        <v>53.28</v>
      </c>
      <c r="DS7" s="24">
        <v>39.619999999999997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110</v>
      </c>
      <c r="F13" t="s">
        <v>110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石井　美勝</cp:lastModifiedBy>
  <cp:lastPrinted>2025-01-30T23:28:29Z</cp:lastPrinted>
  <dcterms:modified xsi:type="dcterms:W3CDTF">2025-01-30T23:32:55Z</dcterms:modified>
</cp:coreProperties>
</file>