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rmwn93011\☆上下水道課\01.経営企画室\05_市町村課調査関係\06_経営比較分析\R6_公営企業に係る経営比較分析\提出\Ｒ8.2.17修正\"/>
    </mc:Choice>
  </mc:AlternateContent>
  <workbookProtection workbookAlgorithmName="SHA-512" workbookHashValue="fWeQqjP6UQkyimLxlLfpgALAvpH3ddExDzy90KrIiU1FJ60S+RcbXQX/ZoJ1cQKKh0oiwEZ+/KIqcL/x5ikGGw==" workbookSaltValue="gYCUrCazuEDRiUU4bq4j6Q=="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AT10" i="4"/>
  <c r="P10" i="4"/>
  <c r="AT8" i="4"/>
  <c r="W8" i="4"/>
  <c r="P8" i="4"/>
  <c r="B6"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<sst xmlns="http://schemas.openxmlformats.org/spreadsheetml/2006/main" count="231" uniqueCount="116">
  <si>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</si>
  <si>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</si>
  <si>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</si>
  <si>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</si>
  <si>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</si>
  <si>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</si>
  <si>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</si>
  <si>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</si>
  <si>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</si>
  <si>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</si>
  <si>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</si>
  <si>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</si>
  <si>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</si>
  <si>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</si>
  <si>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</si>
  <si>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</si>
  <si>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</si>
  <si>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</si>
  <si>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</si>
  <si>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</si>
  <si>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</si>
  <si>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</si>
  <si>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</si>
  <si>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</si>
  <si>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</si>
  <si>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</si>
  <si>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</si>
  <si>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</si>
  <si>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</si>
  <si>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</si>
  <si>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</si>
  <si>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</si>
  <si>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</si>
  <si>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</si>
  <si>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</si>
  <si>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</si>
  <si>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</si>
  <si>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</si>
  <si>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</si>
  <si>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</si>
  <si>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</si>
  <si>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</si>
  <si>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</si>
  <si>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</si>
  <si>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</si>
  <si>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</si>
  <si>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</si>
  <si>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</si>
  <si>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</si>
  <si>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</si>
  <si>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</si>
  <si>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</si>
  <si>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</si>
  <si>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</si>
  <si>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</si>
  <si>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</si>
  <si>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</si>
  <si>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</si>
  <si>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</si>
  <si>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</si>
  <si>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</si>
  <si>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</si>
  <si>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</si>
  <si>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</si>
  <si>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</si>
  <si>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</si>
  <si>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</si>
  <si>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</si>
  <si>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</si>
  <si>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</si>
  <si>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</si>
  <si>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</si>
  <si>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</si>
  <si>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</si>
  <si>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</si>
  <si>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</si>
  <si>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</si>
  <si>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</si>
  <si>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</si>
  <si>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</si>
  <si>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</si>
  <si>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</si>
  <si>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</si>
  <si>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</si>
  <si>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</si>
  <si>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</si>
  <si>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</si>
  <si>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</si>
  <si>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</si>
  <si>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</si>
  <si>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</si>
  <si>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</si>
  <si>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</si>
  <si>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</si>
  <si>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</si>
  <si>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</si>
  <si>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村上市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</si>
  <si>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</si>
  <si>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</si>
  <si>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</si>
  <si>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</si>
  <si>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</si>
  <si>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</si>
  <si>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</si>
  <si>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</si>
  <si>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</si>
  <si>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</si>
  <si>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</si>
  <si>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</si>
  <si>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</si>
  <si>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</si>
  <si>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</si>
  <si>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</si>
  <si>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有形固定資産減価償却率は、令和2年度に法適用事業に移行したため低い値となっている。現在、法定耐用年数を経過した管渠は無いものの、処理施設等においては耐用年数を超えた機械設備があるため、村上市下水道ストックマネジメント計画に基づき、適切に改築更新を行っていくこととしている。
</t>
    <rPh sb="1" eb="3">
      <t>ユウケイ</t>
    </rPh>
    <rPh sb="3" eb="5">
      <t>コテイ</t>
    </rPh>
    <rPh sb="5" eb="7">
      <t>シサン</t>
    </rPh>
    <rPh sb="7" eb="9">
      <t>ゲンカ</t>
    </rPh>
    <rPh sb="9" eb="11">
      <t>ショウキャク</t>
    </rPh>
    <rPh sb="11" eb="12">
      <t>リツ</t>
    </rPh>
    <rPh sb="14" eb="16">
      <t>レイワ</t>
    </rPh>
    <rPh sb="17" eb="19">
      <t>ネンド</t>
    </rPh>
    <rPh sb="20" eb="21">
      <t>ホウ</t>
    </rPh>
    <rPh sb="21" eb="23">
      <t>テキヨウ</t>
    </rPh>
    <rPh sb="23" eb="25">
      <t>ジギョウ</t>
    </rPh>
    <rPh sb="26" eb="28">
      <t>イコウ</t>
    </rPh>
    <rPh sb="32" eb="33">
      <t>ヒク</t>
    </rPh>
    <rPh sb="34" eb="35">
      <t>アタイ</t>
    </rPh>
    <rPh sb="42" eb="44">
      <t>ゲンザイ</t>
    </rPh>
    <rPh sb="59" eb="60">
      <t>ナ</t>
    </rPh>
    <rPh sb="65" eb="67">
      <t>ショリ</t>
    </rPh>
    <rPh sb="67" eb="69">
      <t>シセツ</t>
    </rPh>
    <rPh sb="69" eb="70">
      <t>トウ</t>
    </rPh>
    <rPh sb="75" eb="77">
      <t>タイヨウ</t>
    </rPh>
    <rPh sb="77" eb="79">
      <t>ネンスウ</t>
    </rPh>
    <rPh sb="80" eb="81">
      <t>コ</t>
    </rPh>
    <rPh sb="93" eb="95">
      <t>ムラカミ</t>
    </rPh>
    <rPh sb="95" eb="96">
      <t>シ</t>
    </rPh>
    <rPh sb="96" eb="99">
      <t>ゲスイドウ</t>
    </rPh>
    <rPh sb="109" eb="111">
      <t>ケイカク</t>
    </rPh>
    <rPh sb="112" eb="113">
      <t>モト</t>
    </rPh>
    <rPh sb="116" eb="118">
      <t>テキセツ</t>
    </rPh>
    <rPh sb="119" eb="121">
      <t>カイチク</t>
    </rPh>
    <rPh sb="121" eb="123">
      <t>コウシン</t>
    </rPh>
    <rPh sb="124" eb="125">
      <t>オコナ</t>
    </rPh>
    <phoneticPr fontId="4"/>
  </si>
  <si>
    <t xml:space="preserve">・経常収支比率は、100%を上回っており、経費回収率は97.7％と類似団体との比較でも高く、使用料収入で概ね維持管理費を賄うことができている。汚水処理原価は類似団体と比較しても低い水準であるが、引き続き効率的な施設運営を行い維持管理コストの削減に努めていくこととしている。
・流動比率は企業債償還額が大きいため低い水準となっている。管渠整備が概成したため企業債残高は減少傾向となっている。処理施設の老朽化等に伴う改築更新事業等を行っており、金利が上昇傾向であることもあり資本費平準化債を含め借り入れの抑制に努めていくこととしている。
・施設利用率は50％を下回っており、類似団体との比較でも低い数値となっている。施設の効率的な利用を図るため農業集落排水処理施設の統合を計画している。
・管路整備の概成が令和5年度であり、水洗化率は低い水準となっている。整備が遅れた市街地の水洗化率向上のため、引き続き個別訪問などの普及・啓発活動の取り組みを強化していくこととしている。
</t>
    <rPh sb="1" eb="3">
      <t>ケイジョウ</t>
    </rPh>
    <rPh sb="3" eb="5">
      <t>シュウシ</t>
    </rPh>
    <rPh sb="5" eb="7">
      <t>ヒリツ</t>
    </rPh>
    <rPh sb="21" eb="23">
      <t>ケイヒ</t>
    </rPh>
    <rPh sb="23" eb="25">
      <t>カイシュウ</t>
    </rPh>
    <rPh sb="25" eb="26">
      <t>リツ</t>
    </rPh>
    <rPh sb="33" eb="35">
      <t>ルイジ</t>
    </rPh>
    <rPh sb="35" eb="37">
      <t>ダンタイ</t>
    </rPh>
    <rPh sb="39" eb="41">
      <t>ヒカク</t>
    </rPh>
    <rPh sb="43" eb="44">
      <t>タカ</t>
    </rPh>
    <rPh sb="46" eb="49">
      <t>シヨウリョウ</t>
    </rPh>
    <rPh sb="49" eb="51">
      <t>シュウニュウ</t>
    </rPh>
    <rPh sb="52" eb="53">
      <t>オオム</t>
    </rPh>
    <rPh sb="54" eb="56">
      <t>イジ</t>
    </rPh>
    <rPh sb="56" eb="59">
      <t>カンリヒ</t>
    </rPh>
    <rPh sb="60" eb="61">
      <t>マカナ</t>
    </rPh>
    <rPh sb="71" eb="73">
      <t>オスイ</t>
    </rPh>
    <rPh sb="73" eb="75">
      <t>ショリ</t>
    </rPh>
    <rPh sb="75" eb="77">
      <t>ゲンカ</t>
    </rPh>
    <rPh sb="78" eb="80">
      <t>ルイジ</t>
    </rPh>
    <rPh sb="80" eb="82">
      <t>ダンタイ</t>
    </rPh>
    <rPh sb="83" eb="85">
      <t>ヒカク</t>
    </rPh>
    <rPh sb="88" eb="89">
      <t>ヒク</t>
    </rPh>
    <rPh sb="90" eb="92">
      <t>スイジュン</t>
    </rPh>
    <rPh sb="97" eb="98">
      <t>ヒ</t>
    </rPh>
    <rPh sb="99" eb="100">
      <t>ツヅ</t>
    </rPh>
    <rPh sb="101" eb="104">
      <t>コウリツテキ</t>
    </rPh>
    <rPh sb="105" eb="107">
      <t>シセツ</t>
    </rPh>
    <rPh sb="107" eb="109">
      <t>ウンエイ</t>
    </rPh>
    <rPh sb="110" eb="111">
      <t>オコナ</t>
    </rPh>
    <rPh sb="120" eb="122">
      <t>サクゲン</t>
    </rPh>
    <rPh sb="123" eb="124">
      <t>ツト</t>
    </rPh>
    <rPh sb="139" eb="141">
      <t>リュウドウ</t>
    </rPh>
    <rPh sb="141" eb="143">
      <t>ヒリツ</t>
    </rPh>
    <rPh sb="144" eb="146">
      <t>キギョウ</t>
    </rPh>
    <rPh sb="146" eb="147">
      <t>サイ</t>
    </rPh>
    <rPh sb="147" eb="149">
      <t>ショウカン</t>
    </rPh>
    <rPh sb="149" eb="150">
      <t>ガク</t>
    </rPh>
    <rPh sb="151" eb="152">
      <t>オオ</t>
    </rPh>
    <rPh sb="156" eb="157">
      <t>ヒク</t>
    </rPh>
    <rPh sb="158" eb="160">
      <t>スイジュン</t>
    </rPh>
    <rPh sb="167" eb="169">
      <t>カンキョ</t>
    </rPh>
    <rPh sb="169" eb="171">
      <t>セイビ</t>
    </rPh>
    <rPh sb="172" eb="174">
      <t>ガイセイ</t>
    </rPh>
    <rPh sb="178" eb="180">
      <t>キギョウ</t>
    </rPh>
    <rPh sb="180" eb="181">
      <t>サイ</t>
    </rPh>
    <rPh sb="181" eb="183">
      <t>ザンダカ</t>
    </rPh>
    <rPh sb="184" eb="186">
      <t>ゲンショウ</t>
    </rPh>
    <rPh sb="186" eb="188">
      <t>ケイコウ</t>
    </rPh>
    <rPh sb="195" eb="197">
      <t>ショリ</t>
    </rPh>
    <rPh sb="203" eb="204">
      <t>トウ</t>
    </rPh>
    <rPh sb="207" eb="209">
      <t>カイチク</t>
    </rPh>
    <rPh sb="209" eb="211">
      <t>コウシン</t>
    </rPh>
    <rPh sb="211" eb="213">
      <t>ジギョウ</t>
    </rPh>
    <rPh sb="213" eb="214">
      <t>トウ</t>
    </rPh>
    <rPh sb="215" eb="216">
      <t>オコナ</t>
    </rPh>
    <rPh sb="221" eb="223">
      <t>キンリ</t>
    </rPh>
    <rPh sb="224" eb="226">
      <t>ジョウショウ</t>
    </rPh>
    <rPh sb="226" eb="228">
      <t>ケイコウ</t>
    </rPh>
    <rPh sb="236" eb="238">
      <t>シホン</t>
    </rPh>
    <rPh sb="238" eb="239">
      <t>ヒ</t>
    </rPh>
    <rPh sb="239" eb="242">
      <t>ヘイジュンカ</t>
    </rPh>
    <rPh sb="242" eb="243">
      <t>サイ</t>
    </rPh>
    <rPh sb="244" eb="245">
      <t>フク</t>
    </rPh>
    <rPh sb="246" eb="247">
      <t>カ</t>
    </rPh>
    <rPh sb="248" eb="249">
      <t>イ</t>
    </rPh>
    <rPh sb="251" eb="253">
      <t>ヨクセイ</t>
    </rPh>
    <rPh sb="254" eb="255">
      <t>ツト</t>
    </rPh>
    <rPh sb="280" eb="282">
      <t>シタマワ</t>
    </rPh>
    <rPh sb="287" eb="289">
      <t>ルイジ</t>
    </rPh>
    <rPh sb="289" eb="291">
      <t>ダンタイ</t>
    </rPh>
    <rPh sb="293" eb="295">
      <t>ヒカク</t>
    </rPh>
    <rPh sb="297" eb="298">
      <t>ヒク</t>
    </rPh>
    <rPh sb="299" eb="301">
      <t>スウチ</t>
    </rPh>
    <rPh sb="308" eb="310">
      <t>シセツ</t>
    </rPh>
    <rPh sb="311" eb="314">
      <t>コウリツテキ</t>
    </rPh>
    <rPh sb="315" eb="317">
      <t>リヨウ</t>
    </rPh>
    <rPh sb="318" eb="319">
      <t>ハカ</t>
    </rPh>
    <rPh sb="322" eb="324">
      <t>ノウギョウ</t>
    </rPh>
    <rPh sb="324" eb="326">
      <t>シュウラク</t>
    </rPh>
    <rPh sb="326" eb="328">
      <t>ハイスイ</t>
    </rPh>
    <rPh sb="328" eb="330">
      <t>ショリ</t>
    </rPh>
    <rPh sb="330" eb="332">
      <t>シセツ</t>
    </rPh>
    <rPh sb="333" eb="335">
      <t>トウゴウ</t>
    </rPh>
    <rPh sb="336" eb="338">
      <t>ケイカク</t>
    </rPh>
    <rPh sb="346" eb="348">
      <t>カンロ</t>
    </rPh>
    <rPh sb="348" eb="350">
      <t>セイビ</t>
    </rPh>
    <rPh sb="351" eb="353">
      <t>ガイセイ</t>
    </rPh>
    <rPh sb="354" eb="356">
      <t>レイワ</t>
    </rPh>
    <rPh sb="357" eb="359">
      <t>ネンド</t>
    </rPh>
    <rPh sb="363" eb="366">
      <t>スイセンカ</t>
    </rPh>
    <rPh sb="366" eb="367">
      <t>リツ</t>
    </rPh>
    <rPh sb="368" eb="369">
      <t>ヒク</t>
    </rPh>
    <rPh sb="370" eb="372">
      <t>スイジュン</t>
    </rPh>
    <rPh sb="379" eb="381">
      <t>セイビ</t>
    </rPh>
    <rPh sb="382" eb="383">
      <t>オク</t>
    </rPh>
    <rPh sb="385" eb="388">
      <t>シガイチ</t>
    </rPh>
    <rPh sb="389" eb="392">
      <t>スイセンカ</t>
    </rPh>
    <rPh sb="392" eb="393">
      <t>リツ</t>
    </rPh>
    <rPh sb="393" eb="395">
      <t>コウジョウ</t>
    </rPh>
    <rPh sb="399" eb="400">
      <t>ヒ</t>
    </rPh>
    <rPh sb="401" eb="402">
      <t>ツヅ</t>
    </rPh>
    <rPh sb="418" eb="419">
      <t>ト</t>
    </rPh>
    <rPh sb="420" eb="421">
      <t>ク</t>
    </rPh>
    <phoneticPr fontId="4"/>
  </si>
  <si>
    <t xml:space="preserve">・令和2年度から地方公営企業法を適用しており、令和6年度末に村上市下水道事業経営戦略の改定を行った。
・人口減少による使用料収入の減少に加え人件費や物価の上昇により厳しい経営状況となっている。また、保有資産の老朽化による更新需要が増大していくため、今後さらに厳しい経営状況となることが想定される。一般会計からの基準外繰入金を抑制するため、水洗率向上のための取り組みを強化するとともに、適正な使用料水準への改定を行い経営の健全化を図る必要がある。
・村上市ストックマネジメント計画などの各種計画に基づき、老朽化に備えた計画的な改築更新を行うとともに、災害に備え耐震化等の防災安全対策を実施することとしているが、技術の継承や人材確保が課題となっている。
</t>
    <rPh sb="1" eb="3">
      <t>レイワ</t>
    </rPh>
    <rPh sb="4" eb="6">
      <t>ネンド</t>
    </rPh>
    <rPh sb="8" eb="10">
      <t>チホウ</t>
    </rPh>
    <rPh sb="10" eb="12">
      <t>コウエイ</t>
    </rPh>
    <rPh sb="12" eb="14">
      <t>キギョウ</t>
    </rPh>
    <rPh sb="14" eb="15">
      <t>ホウ</t>
    </rPh>
    <rPh sb="16" eb="18">
      <t>テキヨウ</t>
    </rPh>
    <rPh sb="52" eb="54">
      <t>ジンコウ</t>
    </rPh>
    <rPh sb="54" eb="56">
      <t>ゲンショウ</t>
    </rPh>
    <rPh sb="59" eb="62">
      <t>シヨウリョウ</t>
    </rPh>
    <rPh sb="62" eb="64">
      <t>シュウニュウ</t>
    </rPh>
    <rPh sb="65" eb="67">
      <t>ゲンショウ</t>
    </rPh>
    <rPh sb="68" eb="69">
      <t>クワ</t>
    </rPh>
    <rPh sb="70" eb="73">
      <t>ジンケンヒ</t>
    </rPh>
    <rPh sb="74" eb="76">
      <t>ブッカ</t>
    </rPh>
    <rPh sb="77" eb="79">
      <t>ジョウショウ</t>
    </rPh>
    <rPh sb="82" eb="83">
      <t>キビ</t>
    </rPh>
    <rPh sb="85" eb="87">
      <t>ケイエイ</t>
    </rPh>
    <rPh sb="87" eb="89">
      <t>ジョウキョウ</t>
    </rPh>
    <rPh sb="148" eb="150">
      <t>イッパン</t>
    </rPh>
    <rPh sb="150" eb="152">
      <t>カイケイ</t>
    </rPh>
    <rPh sb="155" eb="157">
      <t>キジュン</t>
    </rPh>
    <rPh sb="157" eb="158">
      <t>ガイ</t>
    </rPh>
    <rPh sb="158" eb="160">
      <t>クリイレ</t>
    </rPh>
    <rPh sb="160" eb="161">
      <t>キン</t>
    </rPh>
    <rPh sb="162" eb="164">
      <t>ヨクセイ</t>
    </rPh>
    <rPh sb="169" eb="171">
      <t>スイセン</t>
    </rPh>
    <rPh sb="171" eb="172">
      <t>リツ</t>
    </rPh>
    <rPh sb="172" eb="174">
      <t>コウジョウ</t>
    </rPh>
    <rPh sb="178" eb="179">
      <t>ト</t>
    </rPh>
    <rPh sb="180" eb="181">
      <t>ク</t>
    </rPh>
    <rPh sb="183" eb="185">
      <t>キョウカ</t>
    </rPh>
    <rPh sb="195" eb="198">
      <t>シヨウリョウ</t>
    </rPh>
    <rPh sb="198" eb="200">
      <t>スイジュン</t>
    </rPh>
    <rPh sb="202" eb="204">
      <t>カイテイ</t>
    </rPh>
    <rPh sb="205" eb="206">
      <t>オコナ</t>
    </rPh>
    <rPh sb="224" eb="227">
      <t>ムラカミシ</t>
    </rPh>
    <rPh sb="237" eb="239">
      <t>ケイカク</t>
    </rPh>
    <rPh sb="242" eb="244">
      <t>カクシュ</t>
    </rPh>
    <rPh sb="244" eb="246">
      <t>ケイカク</t>
    </rPh>
    <rPh sb="247" eb="248">
      <t>モト</t>
    </rPh>
    <rPh sb="251" eb="254">
      <t>ロウキュウカ</t>
    </rPh>
    <rPh sb="255" eb="256">
      <t>ソナ</t>
    </rPh>
    <rPh sb="258" eb="261">
      <t>ケイカクテキ</t>
    </rPh>
    <rPh sb="262" eb="264">
      <t>カイチク</t>
    </rPh>
    <rPh sb="264" eb="266">
      <t>コウシン</t>
    </rPh>
    <rPh sb="267" eb="268">
      <t>オコナ</t>
    </rPh>
    <rPh sb="274" eb="276">
      <t>サイガイ</t>
    </rPh>
    <rPh sb="277" eb="278">
      <t>ソナ</t>
    </rPh>
    <rPh sb="279" eb="282">
      <t>タイシンカ</t>
    </rPh>
    <rPh sb="282" eb="283">
      <t>トウ</t>
    </rPh>
    <rPh sb="284" eb="286">
      <t>ボウサイ</t>
    </rPh>
    <rPh sb="286" eb="288">
      <t>アンゼン</t>
    </rPh>
    <rPh sb="288" eb="290">
      <t>タイサク</t>
    </rPh>
    <rPh sb="291" eb="293">
      <t>ジッシ</t>
    </rPh>
    <rPh sb="304" eb="306">
      <t>ギジュツ</t>
    </rPh>
    <rPh sb="307" eb="309">
      <t>ケイショウ</t>
    </rPh>
    <rPh sb="310" eb="312">
      <t>ジンザイ</t>
    </rPh>
    <rPh sb="312" eb="314">
      <t>カクホ</t>
    </rPh>
    <rPh sb="315" eb="317">
      <t>カダイ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</si>
</sst>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F5A-4340-B115-A095C1A2553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0.17</c:v>
                </c:pt>
                <c:pt idx="2">
                  <c:v>0.12</c:v>
                </c:pt>
                <c:pt idx="3">
                  <c:v>0.09</c:v>
                </c:pt>
                <c:pt idx="4">
                  <c:v>0.15</c:v>
                </c:pt>
              </c:numCache>
            </c:numRef>
          </c:val>
          <c:smooth val="0"/>
          <c:extLst>
            <c:ext xmlns:c16="http://schemas.microsoft.com/office/drawing/2014/chart" uri="{C3380CC4-5D6E-409C-BE32-E72D297353CC}">
              <c16:uniqueId val="{00000001-CF5A-4340-B115-A095C1A2553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57.55</c:v>
                </c:pt>
                <c:pt idx="1">
                  <c:v>44.51</c:v>
                </c:pt>
                <c:pt idx="2">
                  <c:v>45.28</c:v>
                </c:pt>
                <c:pt idx="3">
                  <c:v>44.65</c:v>
                </c:pt>
                <c:pt idx="4">
                  <c:v>46.26</c:v>
                </c:pt>
              </c:numCache>
            </c:numRef>
          </c:val>
          <c:extLst>
            <c:ext xmlns:c16="http://schemas.microsoft.com/office/drawing/2014/chart" uri="{C3380CC4-5D6E-409C-BE32-E72D297353CC}">
              <c16:uniqueId val="{00000000-D247-48EF-BC42-B7D14CA5015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65.28</c:v>
                </c:pt>
                <c:pt idx="1">
                  <c:v>64.92</c:v>
                </c:pt>
                <c:pt idx="2">
                  <c:v>55.82</c:v>
                </c:pt>
                <c:pt idx="3">
                  <c:v>56.51</c:v>
                </c:pt>
                <c:pt idx="4">
                  <c:v>56.85</c:v>
                </c:pt>
              </c:numCache>
            </c:numRef>
          </c:val>
          <c:smooth val="0"/>
          <c:extLst>
            <c:ext xmlns:c16="http://schemas.microsoft.com/office/drawing/2014/chart" uri="{C3380CC4-5D6E-409C-BE32-E72D297353CC}">
              <c16:uniqueId val="{00000001-D247-48EF-BC42-B7D14CA5015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67.48</c:v>
                </c:pt>
                <c:pt idx="1">
                  <c:v>70.260000000000005</c:v>
                </c:pt>
                <c:pt idx="2">
                  <c:v>71.47</c:v>
                </c:pt>
                <c:pt idx="3">
                  <c:v>72.38</c:v>
                </c:pt>
                <c:pt idx="4">
                  <c:v>73.53</c:v>
                </c:pt>
              </c:numCache>
            </c:numRef>
          </c:val>
          <c:extLst>
            <c:ext xmlns:c16="http://schemas.microsoft.com/office/drawing/2014/chart" uri="{C3380CC4-5D6E-409C-BE32-E72D297353CC}">
              <c16:uniqueId val="{00000000-F02D-4811-8B9C-AB0CC33469B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92.72</c:v>
                </c:pt>
                <c:pt idx="1">
                  <c:v>92.88</c:v>
                </c:pt>
                <c:pt idx="2">
                  <c:v>90.67</c:v>
                </c:pt>
                <c:pt idx="3">
                  <c:v>90.62</c:v>
                </c:pt>
                <c:pt idx="4">
                  <c:v>90.79</c:v>
                </c:pt>
              </c:numCache>
            </c:numRef>
          </c:val>
          <c:smooth val="0"/>
          <c:extLst>
            <c:ext xmlns:c16="http://schemas.microsoft.com/office/drawing/2014/chart" uri="{C3380CC4-5D6E-409C-BE32-E72D297353CC}">
              <c16:uniqueId val="{00000001-F02D-4811-8B9C-AB0CC33469B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101.91</c:v>
                </c:pt>
                <c:pt idx="1">
                  <c:v>100.02</c:v>
                </c:pt>
                <c:pt idx="2">
                  <c:v>100.18</c:v>
                </c:pt>
                <c:pt idx="3">
                  <c:v>100.03</c:v>
                </c:pt>
                <c:pt idx="4">
                  <c:v>100.3</c:v>
                </c:pt>
              </c:numCache>
            </c:numRef>
          </c:val>
          <c:extLst>
            <c:ext xmlns:c16="http://schemas.microsoft.com/office/drawing/2014/chart" uri="{C3380CC4-5D6E-409C-BE32-E72D297353CC}">
              <c16:uniqueId val="{00000000-531A-4E55-8B89-A09DC5CEDD5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107.85</c:v>
                </c:pt>
                <c:pt idx="1">
                  <c:v>108.04</c:v>
                </c:pt>
                <c:pt idx="2">
                  <c:v>107.01</c:v>
                </c:pt>
                <c:pt idx="3">
                  <c:v>106.53</c:v>
                </c:pt>
                <c:pt idx="4">
                  <c:v>105.5</c:v>
                </c:pt>
              </c:numCache>
            </c:numRef>
          </c:val>
          <c:smooth val="0"/>
          <c:extLst>
            <c:ext xmlns:c16="http://schemas.microsoft.com/office/drawing/2014/chart" uri="{C3380CC4-5D6E-409C-BE32-E72D297353CC}">
              <c16:uniqueId val="{00000001-531A-4E55-8B89-A09DC5CEDD5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3.3</c:v>
                </c:pt>
                <c:pt idx="1">
                  <c:v>6.58</c:v>
                </c:pt>
                <c:pt idx="2">
                  <c:v>9.5299999999999994</c:v>
                </c:pt>
                <c:pt idx="3">
                  <c:v>12.09</c:v>
                </c:pt>
                <c:pt idx="4">
                  <c:v>14.74</c:v>
                </c:pt>
              </c:numCache>
            </c:numRef>
          </c:val>
          <c:extLst>
            <c:ext xmlns:c16="http://schemas.microsoft.com/office/drawing/2014/chart" uri="{C3380CC4-5D6E-409C-BE32-E72D297353CC}">
              <c16:uniqueId val="{00000000-42C2-441C-AA0E-7CFDEF3B836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23.79</c:v>
                </c:pt>
                <c:pt idx="1">
                  <c:v>25.66</c:v>
                </c:pt>
                <c:pt idx="2">
                  <c:v>25.86</c:v>
                </c:pt>
                <c:pt idx="3">
                  <c:v>26.9</c:v>
                </c:pt>
                <c:pt idx="4">
                  <c:v>28.47</c:v>
                </c:pt>
              </c:numCache>
            </c:numRef>
          </c:val>
          <c:smooth val="0"/>
          <c:extLst>
            <c:ext xmlns:c16="http://schemas.microsoft.com/office/drawing/2014/chart" uri="{C3380CC4-5D6E-409C-BE32-E72D297353CC}">
              <c16:uniqueId val="{00000001-42C2-441C-AA0E-7CFDEF3B836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7DE-4AD5-9A3B-80304C1EE63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1.22</c:v>
                </c:pt>
                <c:pt idx="1">
                  <c:v>1.61</c:v>
                </c:pt>
                <c:pt idx="2">
                  <c:v>1.4</c:v>
                </c:pt>
                <c:pt idx="3">
                  <c:v>2.08</c:v>
                </c:pt>
                <c:pt idx="4">
                  <c:v>1.87</c:v>
                </c:pt>
              </c:numCache>
            </c:numRef>
          </c:val>
          <c:smooth val="0"/>
          <c:extLst>
            <c:ext xmlns:c16="http://schemas.microsoft.com/office/drawing/2014/chart" uri="{C3380CC4-5D6E-409C-BE32-E72D297353CC}">
              <c16:uniqueId val="{00000001-47DE-4AD5-9A3B-80304C1EE63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1B3-45CF-981A-70D115BD5EA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4.49</c:v>
                </c:pt>
                <c:pt idx="2">
                  <c:v>23.86</c:v>
                </c:pt>
                <c:pt idx="3">
                  <c:v>18.41</c:v>
                </c:pt>
                <c:pt idx="4">
                  <c:v>16.91</c:v>
                </c:pt>
              </c:numCache>
            </c:numRef>
          </c:val>
          <c:smooth val="0"/>
          <c:extLst>
            <c:ext xmlns:c16="http://schemas.microsoft.com/office/drawing/2014/chart" uri="{C3380CC4-5D6E-409C-BE32-E72D297353CC}">
              <c16:uniqueId val="{00000001-F1B3-45CF-981A-70D115BD5EA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26.13</c:v>
                </c:pt>
                <c:pt idx="1">
                  <c:v>26.27</c:v>
                </c:pt>
                <c:pt idx="2">
                  <c:v>33.65</c:v>
                </c:pt>
                <c:pt idx="3">
                  <c:v>41.91</c:v>
                </c:pt>
                <c:pt idx="4">
                  <c:v>25.15</c:v>
                </c:pt>
              </c:numCache>
            </c:numRef>
          </c:val>
          <c:extLst>
            <c:ext xmlns:c16="http://schemas.microsoft.com/office/drawing/2014/chart" uri="{C3380CC4-5D6E-409C-BE32-E72D297353CC}">
              <c16:uniqueId val="{00000000-822D-4AB7-AD9C-AA1A650659E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67.930000000000007</c:v>
                </c:pt>
                <c:pt idx="1">
                  <c:v>68.53</c:v>
                </c:pt>
                <c:pt idx="2">
                  <c:v>68.27</c:v>
                </c:pt>
                <c:pt idx="3">
                  <c:v>74.790000000000006</c:v>
                </c:pt>
                <c:pt idx="4">
                  <c:v>73.930000000000007</c:v>
                </c:pt>
              </c:numCache>
            </c:numRef>
          </c:val>
          <c:smooth val="0"/>
          <c:extLst>
            <c:ext xmlns:c16="http://schemas.microsoft.com/office/drawing/2014/chart" uri="{C3380CC4-5D6E-409C-BE32-E72D297353CC}">
              <c16:uniqueId val="{00000001-822D-4AB7-AD9C-AA1A650659E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517.24</c:v>
                </c:pt>
                <c:pt idx="1">
                  <c:v>1693.08</c:v>
                </c:pt>
                <c:pt idx="2">
                  <c:v>1671.75</c:v>
                </c:pt>
                <c:pt idx="3">
                  <c:v>1534.51</c:v>
                </c:pt>
                <c:pt idx="4">
                  <c:v>1415.01</c:v>
                </c:pt>
              </c:numCache>
            </c:numRef>
          </c:val>
          <c:extLst>
            <c:ext xmlns:c16="http://schemas.microsoft.com/office/drawing/2014/chart" uri="{C3380CC4-5D6E-409C-BE32-E72D297353CC}">
              <c16:uniqueId val="{00000000-0581-46D1-B715-4308047E7D6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857.88</c:v>
                </c:pt>
                <c:pt idx="1">
                  <c:v>825.1</c:v>
                </c:pt>
                <c:pt idx="2">
                  <c:v>804.98</c:v>
                </c:pt>
                <c:pt idx="3">
                  <c:v>767.56</c:v>
                </c:pt>
                <c:pt idx="4">
                  <c:v>795.22</c:v>
                </c:pt>
              </c:numCache>
            </c:numRef>
          </c:val>
          <c:smooth val="0"/>
          <c:extLst>
            <c:ext xmlns:c16="http://schemas.microsoft.com/office/drawing/2014/chart" uri="{C3380CC4-5D6E-409C-BE32-E72D297353CC}">
              <c16:uniqueId val="{00000001-0581-46D1-B715-4308047E7D6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84.87</c:v>
                </c:pt>
                <c:pt idx="1">
                  <c:v>84.28</c:v>
                </c:pt>
                <c:pt idx="2">
                  <c:v>92.05</c:v>
                </c:pt>
                <c:pt idx="3">
                  <c:v>97.42</c:v>
                </c:pt>
                <c:pt idx="4">
                  <c:v>97.7</c:v>
                </c:pt>
              </c:numCache>
            </c:numRef>
          </c:val>
          <c:extLst>
            <c:ext xmlns:c16="http://schemas.microsoft.com/office/drawing/2014/chart" uri="{C3380CC4-5D6E-409C-BE32-E72D297353CC}">
              <c16:uniqueId val="{00000000-D5F7-4496-BAE2-71FEC30F048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94.97</c:v>
                </c:pt>
                <c:pt idx="1">
                  <c:v>97.07</c:v>
                </c:pt>
                <c:pt idx="2">
                  <c:v>88.71</c:v>
                </c:pt>
                <c:pt idx="3">
                  <c:v>90.23</c:v>
                </c:pt>
                <c:pt idx="4">
                  <c:v>90.78</c:v>
                </c:pt>
              </c:numCache>
            </c:numRef>
          </c:val>
          <c:smooth val="0"/>
          <c:extLst>
            <c:ext xmlns:c16="http://schemas.microsoft.com/office/drawing/2014/chart" uri="{C3380CC4-5D6E-409C-BE32-E72D297353CC}">
              <c16:uniqueId val="{00000001-D5F7-4496-BAE2-71FEC30F048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150.41</c:v>
                </c:pt>
                <c:pt idx="1">
                  <c:v>147.75</c:v>
                </c:pt>
                <c:pt idx="2">
                  <c:v>150</c:v>
                </c:pt>
                <c:pt idx="3">
                  <c:v>150</c:v>
                </c:pt>
                <c:pt idx="4">
                  <c:v>150.35</c:v>
                </c:pt>
              </c:numCache>
            </c:numRef>
          </c:val>
          <c:extLst>
            <c:ext xmlns:c16="http://schemas.microsoft.com/office/drawing/2014/chart" uri="{C3380CC4-5D6E-409C-BE32-E72D297353CC}">
              <c16:uniqueId val="{00000000-AD4E-40CD-ACD4-4A9AB575FE1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159.49</c:v>
                </c:pt>
                <c:pt idx="1">
                  <c:v>157.81</c:v>
                </c:pt>
                <c:pt idx="2">
                  <c:v>174.8</c:v>
                </c:pt>
                <c:pt idx="3">
                  <c:v>170.2</c:v>
                </c:pt>
                <c:pt idx="4">
                  <c:v>170.83</c:v>
                </c:pt>
              </c:numCache>
            </c:numRef>
          </c:val>
          <c:smooth val="0"/>
          <c:extLst>
            <c:ext xmlns:c16="http://schemas.microsoft.com/office/drawing/2014/chart" uri="{C3380CC4-5D6E-409C-BE32-E72D297353CC}">
              <c16:uniqueId val="{00000001-AD4E-40CD-ACD4-4A9AB575FE1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5" zoomScaleNormal="75"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新潟県　村上市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Cc1</v>
      </c>
      <c r="X8" s="64"/>
      <c r="Y8" s="64"/>
      <c r="Z8" s="64"/>
      <c r="AA8" s="64"/>
      <c r="AB8" s="64"/>
      <c r="AC8" s="64"/>
      <c r="AD8" s="65" t="str">
        <f>データ!$M$6</f>
        <v>非設置</v>
      </c>
      <c r="AE8" s="65"/>
      <c r="AF8" s="65"/>
      <c r="AG8" s="65"/>
      <c r="AH8" s="65"/>
      <c r="AI8" s="65"/>
      <c r="AJ8" s="65"/>
      <c r="AK8" s="3"/>
      <c r="AL8" s="44">
        <f>データ!S6</f>
        <v>53492</v>
      </c>
      <c r="AM8" s="44"/>
      <c r="AN8" s="44"/>
      <c r="AO8" s="44"/>
      <c r="AP8" s="44"/>
      <c r="AQ8" s="44"/>
      <c r="AR8" s="44"/>
      <c r="AS8" s="44"/>
      <c r="AT8" s="45">
        <f>データ!T6</f>
        <v>1174.17</v>
      </c>
      <c r="AU8" s="45"/>
      <c r="AV8" s="45"/>
      <c r="AW8" s="45"/>
      <c r="AX8" s="45"/>
      <c r="AY8" s="45"/>
      <c r="AZ8" s="45"/>
      <c r="BA8" s="45"/>
      <c r="BB8" s="45">
        <f>データ!U6</f>
        <v>45.56</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52.16</v>
      </c>
      <c r="J10" s="45"/>
      <c r="K10" s="45"/>
      <c r="L10" s="45"/>
      <c r="M10" s="45"/>
      <c r="N10" s="45"/>
      <c r="O10" s="45"/>
      <c r="P10" s="45">
        <f>データ!P6</f>
        <v>54.22</v>
      </c>
      <c r="Q10" s="45"/>
      <c r="R10" s="45"/>
      <c r="S10" s="45"/>
      <c r="T10" s="45"/>
      <c r="U10" s="45"/>
      <c r="V10" s="45"/>
      <c r="W10" s="45">
        <f>データ!Q6</f>
        <v>94.52</v>
      </c>
      <c r="X10" s="45"/>
      <c r="Y10" s="45"/>
      <c r="Z10" s="45"/>
      <c r="AA10" s="45"/>
      <c r="AB10" s="45"/>
      <c r="AC10" s="45"/>
      <c r="AD10" s="44">
        <f>データ!R6</f>
        <v>3487</v>
      </c>
      <c r="AE10" s="44"/>
      <c r="AF10" s="44"/>
      <c r="AG10" s="44"/>
      <c r="AH10" s="44"/>
      <c r="AI10" s="44"/>
      <c r="AJ10" s="44"/>
      <c r="AK10" s="2"/>
      <c r="AL10" s="44">
        <f>データ!V6</f>
        <v>28703</v>
      </c>
      <c r="AM10" s="44"/>
      <c r="AN10" s="44"/>
      <c r="AO10" s="44"/>
      <c r="AP10" s="44"/>
      <c r="AQ10" s="44"/>
      <c r="AR10" s="44"/>
      <c r="AS10" s="44"/>
      <c r="AT10" s="45">
        <f>データ!W6</f>
        <v>10.32</v>
      </c>
      <c r="AU10" s="45"/>
      <c r="AV10" s="45"/>
      <c r="AW10" s="45"/>
      <c r="AX10" s="45"/>
      <c r="AY10" s="45"/>
      <c r="AZ10" s="45"/>
      <c r="BA10" s="45"/>
      <c r="BB10" s="45">
        <f>データ!X6</f>
        <v>2781.3</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vJaZF8cYbHe7U2esY+u1QkSWlCPA0OcyTFUsxQRgRg8jYH6xRYGwrCSd+a541ZOSx/0U2phaSh8LYD21v2iZfQ==" saltValue="pUxRS+YUM255Y43xZVp0z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152129</v>
      </c>
      <c r="D6" s="19">
        <f t="shared" si="3"/>
        <v>46</v>
      </c>
      <c r="E6" s="19">
        <f t="shared" si="3"/>
        <v>17</v>
      </c>
      <c r="F6" s="19">
        <f t="shared" si="3"/>
        <v>1</v>
      </c>
      <c r="G6" s="19">
        <f t="shared" si="3"/>
        <v>0</v>
      </c>
      <c r="H6" s="19" t="str">
        <f t="shared" si="3"/>
        <v>新潟県　村上市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52.16</v>
      </c>
      <c r="P6" s="20">
        <f t="shared" si="3"/>
        <v>54.22</v>
      </c>
      <c r="Q6" s="20">
        <f t="shared" si="3"/>
        <v>94.52</v>
      </c>
      <c r="R6" s="20">
        <f t="shared" si="3"/>
        <v>3487</v>
      </c>
      <c r="S6" s="20">
        <f t="shared" si="3"/>
        <v>53492</v>
      </c>
      <c r="T6" s="20">
        <f t="shared" si="3"/>
        <v>1174.17</v>
      </c>
      <c r="U6" s="20">
        <f t="shared" si="3"/>
        <v>45.56</v>
      </c>
      <c r="V6" s="20">
        <f t="shared" si="3"/>
        <v>28703</v>
      </c>
      <c r="W6" s="20">
        <f t="shared" si="3"/>
        <v>10.32</v>
      </c>
      <c r="X6" s="20">
        <f t="shared" si="3"/>
        <v>2781.3</v>
      </c>
      <c r="Y6" s="21">
        <f>IF(Y7="",NA(),Y7)</f>
        <v>101.91</v>
      </c>
      <c r="Z6" s="21">
        <f t="shared" ref="Z6:AH6" si="4">IF(Z7="",NA(),Z7)</f>
        <v>100.02</v>
      </c>
      <c r="AA6" s="21">
        <f t="shared" si="4"/>
        <v>100.18</v>
      </c>
      <c r="AB6" s="21">
        <f t="shared" si="4"/>
        <v>100.03</v>
      </c>
      <c r="AC6" s="21">
        <f t="shared" si="4"/>
        <v>100.3</v>
      </c>
      <c r="AD6" s="21">
        <f t="shared" si="4"/>
        <v>107.85</v>
      </c>
      <c r="AE6" s="21">
        <f t="shared" si="4"/>
        <v>108.04</v>
      </c>
      <c r="AF6" s="21">
        <f t="shared" si="4"/>
        <v>107.01</v>
      </c>
      <c r="AG6" s="21">
        <f t="shared" si="4"/>
        <v>106.53</v>
      </c>
      <c r="AH6" s="21">
        <f t="shared" si="4"/>
        <v>105.5</v>
      </c>
      <c r="AI6" s="20" t="str">
        <f>IF(AI7="","",IF(AI7="-","【-】","【"&amp;SUBSTITUTE(TEXT(AI7,"#,##0.00"),"-","△")&amp;"】"))</f>
        <v>【105.36】</v>
      </c>
      <c r="AJ6" s="20">
        <f>IF(AJ7="",NA(),AJ7)</f>
        <v>0</v>
      </c>
      <c r="AK6" s="20">
        <f t="shared" ref="AK6:AS6" si="5">IF(AK7="",NA(),AK7)</f>
        <v>0</v>
      </c>
      <c r="AL6" s="20">
        <f t="shared" si="5"/>
        <v>0</v>
      </c>
      <c r="AM6" s="20">
        <f t="shared" si="5"/>
        <v>0</v>
      </c>
      <c r="AN6" s="20">
        <f t="shared" si="5"/>
        <v>0</v>
      </c>
      <c r="AO6" s="21">
        <f t="shared" si="5"/>
        <v>4.72</v>
      </c>
      <c r="AP6" s="21">
        <f t="shared" si="5"/>
        <v>4.49</v>
      </c>
      <c r="AQ6" s="21">
        <f t="shared" si="5"/>
        <v>23.86</v>
      </c>
      <c r="AR6" s="21">
        <f t="shared" si="5"/>
        <v>18.41</v>
      </c>
      <c r="AS6" s="21">
        <f t="shared" si="5"/>
        <v>16.91</v>
      </c>
      <c r="AT6" s="20" t="str">
        <f>IF(AT7="","",IF(AT7="-","【-】","【"&amp;SUBSTITUTE(TEXT(AT7,"#,##0.00"),"-","△")&amp;"】"))</f>
        <v>【3.12】</v>
      </c>
      <c r="AU6" s="21">
        <f>IF(AU7="",NA(),AU7)</f>
        <v>26.13</v>
      </c>
      <c r="AV6" s="21">
        <f t="shared" ref="AV6:BD6" si="6">IF(AV7="",NA(),AV7)</f>
        <v>26.27</v>
      </c>
      <c r="AW6" s="21">
        <f t="shared" si="6"/>
        <v>33.65</v>
      </c>
      <c r="AX6" s="21">
        <f t="shared" si="6"/>
        <v>41.91</v>
      </c>
      <c r="AY6" s="21">
        <f t="shared" si="6"/>
        <v>25.15</v>
      </c>
      <c r="AZ6" s="21">
        <f t="shared" si="6"/>
        <v>67.930000000000007</v>
      </c>
      <c r="BA6" s="21">
        <f t="shared" si="6"/>
        <v>68.53</v>
      </c>
      <c r="BB6" s="21">
        <f t="shared" si="6"/>
        <v>68.27</v>
      </c>
      <c r="BC6" s="21">
        <f t="shared" si="6"/>
        <v>74.790000000000006</v>
      </c>
      <c r="BD6" s="21">
        <f t="shared" si="6"/>
        <v>73.930000000000007</v>
      </c>
      <c r="BE6" s="20" t="str">
        <f>IF(BE7="","",IF(BE7="-","【-】","【"&amp;SUBSTITUTE(TEXT(BE7,"#,##0.00"),"-","△")&amp;"】"))</f>
        <v>【82.75】</v>
      </c>
      <c r="BF6" s="21">
        <f>IF(BF7="",NA(),BF7)</f>
        <v>517.24</v>
      </c>
      <c r="BG6" s="21">
        <f t="shared" ref="BG6:BO6" si="7">IF(BG7="",NA(),BG7)</f>
        <v>1693.08</v>
      </c>
      <c r="BH6" s="21">
        <f t="shared" si="7"/>
        <v>1671.75</v>
      </c>
      <c r="BI6" s="21">
        <f t="shared" si="7"/>
        <v>1534.51</v>
      </c>
      <c r="BJ6" s="21">
        <f t="shared" si="7"/>
        <v>1415.01</v>
      </c>
      <c r="BK6" s="21">
        <f t="shared" si="7"/>
        <v>857.88</v>
      </c>
      <c r="BL6" s="21">
        <f t="shared" si="7"/>
        <v>825.1</v>
      </c>
      <c r="BM6" s="21">
        <f t="shared" si="7"/>
        <v>804.98</v>
      </c>
      <c r="BN6" s="21">
        <f t="shared" si="7"/>
        <v>767.56</v>
      </c>
      <c r="BO6" s="21">
        <f t="shared" si="7"/>
        <v>795.22</v>
      </c>
      <c r="BP6" s="20" t="str">
        <f>IF(BP7="","",IF(BP7="-","【-】","【"&amp;SUBSTITUTE(TEXT(BP7,"#,##0.00"),"-","△")&amp;"】"))</f>
        <v>【602.56】</v>
      </c>
      <c r="BQ6" s="21">
        <f>IF(BQ7="",NA(),BQ7)</f>
        <v>84.87</v>
      </c>
      <c r="BR6" s="21">
        <f t="shared" ref="BR6:BZ6" si="8">IF(BR7="",NA(),BR7)</f>
        <v>84.28</v>
      </c>
      <c r="BS6" s="21">
        <f t="shared" si="8"/>
        <v>92.05</v>
      </c>
      <c r="BT6" s="21">
        <f t="shared" si="8"/>
        <v>97.42</v>
      </c>
      <c r="BU6" s="21">
        <f t="shared" si="8"/>
        <v>97.7</v>
      </c>
      <c r="BV6" s="21">
        <f t="shared" si="8"/>
        <v>94.97</v>
      </c>
      <c r="BW6" s="21">
        <f t="shared" si="8"/>
        <v>97.07</v>
      </c>
      <c r="BX6" s="21">
        <f t="shared" si="8"/>
        <v>88.71</v>
      </c>
      <c r="BY6" s="21">
        <f t="shared" si="8"/>
        <v>90.23</v>
      </c>
      <c r="BZ6" s="21">
        <f t="shared" si="8"/>
        <v>90.78</v>
      </c>
      <c r="CA6" s="20" t="str">
        <f>IF(CA7="","",IF(CA7="-","【-】","【"&amp;SUBSTITUTE(TEXT(CA7,"#,##0.00"),"-","△")&amp;"】"))</f>
        <v>【97.94】</v>
      </c>
      <c r="CB6" s="21">
        <f>IF(CB7="",NA(),CB7)</f>
        <v>150.41</v>
      </c>
      <c r="CC6" s="21">
        <f t="shared" ref="CC6:CK6" si="9">IF(CC7="",NA(),CC7)</f>
        <v>147.75</v>
      </c>
      <c r="CD6" s="21">
        <f t="shared" si="9"/>
        <v>150</v>
      </c>
      <c r="CE6" s="21">
        <f t="shared" si="9"/>
        <v>150</v>
      </c>
      <c r="CF6" s="21">
        <f t="shared" si="9"/>
        <v>150.35</v>
      </c>
      <c r="CG6" s="21">
        <f t="shared" si="9"/>
        <v>159.49</v>
      </c>
      <c r="CH6" s="21">
        <f t="shared" si="9"/>
        <v>157.81</v>
      </c>
      <c r="CI6" s="21">
        <f t="shared" si="9"/>
        <v>174.8</v>
      </c>
      <c r="CJ6" s="21">
        <f t="shared" si="9"/>
        <v>170.2</v>
      </c>
      <c r="CK6" s="21">
        <f t="shared" si="9"/>
        <v>170.83</v>
      </c>
      <c r="CL6" s="20" t="str">
        <f>IF(CL7="","",IF(CL7="-","【-】","【"&amp;SUBSTITUTE(TEXT(CL7,"#,##0.00"),"-","△")&amp;"】"))</f>
        <v>【140.98】</v>
      </c>
      <c r="CM6" s="21">
        <f>IF(CM7="",NA(),CM7)</f>
        <v>57.55</v>
      </c>
      <c r="CN6" s="21">
        <f t="shared" ref="CN6:CV6" si="10">IF(CN7="",NA(),CN7)</f>
        <v>44.51</v>
      </c>
      <c r="CO6" s="21">
        <f t="shared" si="10"/>
        <v>45.28</v>
      </c>
      <c r="CP6" s="21">
        <f t="shared" si="10"/>
        <v>44.65</v>
      </c>
      <c r="CQ6" s="21">
        <f t="shared" si="10"/>
        <v>46.26</v>
      </c>
      <c r="CR6" s="21">
        <f t="shared" si="10"/>
        <v>65.28</v>
      </c>
      <c r="CS6" s="21">
        <f t="shared" si="10"/>
        <v>64.92</v>
      </c>
      <c r="CT6" s="21">
        <f t="shared" si="10"/>
        <v>55.82</v>
      </c>
      <c r="CU6" s="21">
        <f t="shared" si="10"/>
        <v>56.51</v>
      </c>
      <c r="CV6" s="21">
        <f t="shared" si="10"/>
        <v>56.85</v>
      </c>
      <c r="CW6" s="20" t="str">
        <f>IF(CW7="","",IF(CW7="-","【-】","【"&amp;SUBSTITUTE(TEXT(CW7,"#,##0.00"),"-","△")&amp;"】"))</f>
        <v>【60.13】</v>
      </c>
      <c r="CX6" s="21">
        <f>IF(CX7="",NA(),CX7)</f>
        <v>67.48</v>
      </c>
      <c r="CY6" s="21">
        <f t="shared" ref="CY6:DG6" si="11">IF(CY7="",NA(),CY7)</f>
        <v>70.260000000000005</v>
      </c>
      <c r="CZ6" s="21">
        <f t="shared" si="11"/>
        <v>71.47</v>
      </c>
      <c r="DA6" s="21">
        <f t="shared" si="11"/>
        <v>72.38</v>
      </c>
      <c r="DB6" s="21">
        <f t="shared" si="11"/>
        <v>73.53</v>
      </c>
      <c r="DC6" s="21">
        <f t="shared" si="11"/>
        <v>92.72</v>
      </c>
      <c r="DD6" s="21">
        <f t="shared" si="11"/>
        <v>92.88</v>
      </c>
      <c r="DE6" s="21">
        <f t="shared" si="11"/>
        <v>90.67</v>
      </c>
      <c r="DF6" s="21">
        <f t="shared" si="11"/>
        <v>90.62</v>
      </c>
      <c r="DG6" s="21">
        <f t="shared" si="11"/>
        <v>90.79</v>
      </c>
      <c r="DH6" s="20" t="str">
        <f>IF(DH7="","",IF(DH7="-","【-】","【"&amp;SUBSTITUTE(TEXT(DH7,"#,##0.00"),"-","△")&amp;"】"))</f>
        <v>【96.00】</v>
      </c>
      <c r="DI6" s="21">
        <f>IF(DI7="",NA(),DI7)</f>
        <v>3.3</v>
      </c>
      <c r="DJ6" s="21">
        <f t="shared" ref="DJ6:DR6" si="12">IF(DJ7="",NA(),DJ7)</f>
        <v>6.58</v>
      </c>
      <c r="DK6" s="21">
        <f t="shared" si="12"/>
        <v>9.5299999999999994</v>
      </c>
      <c r="DL6" s="21">
        <f t="shared" si="12"/>
        <v>12.09</v>
      </c>
      <c r="DM6" s="21">
        <f t="shared" si="12"/>
        <v>14.74</v>
      </c>
      <c r="DN6" s="21">
        <f t="shared" si="12"/>
        <v>23.79</v>
      </c>
      <c r="DO6" s="21">
        <f t="shared" si="12"/>
        <v>25.66</v>
      </c>
      <c r="DP6" s="21">
        <f t="shared" si="12"/>
        <v>25.86</v>
      </c>
      <c r="DQ6" s="21">
        <f t="shared" si="12"/>
        <v>26.9</v>
      </c>
      <c r="DR6" s="21">
        <f t="shared" si="12"/>
        <v>28.47</v>
      </c>
      <c r="DS6" s="20" t="str">
        <f>IF(DS7="","",IF(DS7="-","【-】","【"&amp;SUBSTITUTE(TEXT(DS7,"#,##0.00"),"-","△")&amp;"】"))</f>
        <v>【42.20】</v>
      </c>
      <c r="DT6" s="20">
        <f>IF(DT7="",NA(),DT7)</f>
        <v>0</v>
      </c>
      <c r="DU6" s="20">
        <f t="shared" ref="DU6:EC6" si="13">IF(DU7="",NA(),DU7)</f>
        <v>0</v>
      </c>
      <c r="DV6" s="20">
        <f t="shared" si="13"/>
        <v>0</v>
      </c>
      <c r="DW6" s="20">
        <f t="shared" si="13"/>
        <v>0</v>
      </c>
      <c r="DX6" s="20">
        <f t="shared" si="13"/>
        <v>0</v>
      </c>
      <c r="DY6" s="21">
        <f t="shared" si="13"/>
        <v>1.22</v>
      </c>
      <c r="DZ6" s="21">
        <f t="shared" si="13"/>
        <v>1.61</v>
      </c>
      <c r="EA6" s="21">
        <f t="shared" si="13"/>
        <v>1.4</v>
      </c>
      <c r="EB6" s="21">
        <f t="shared" si="13"/>
        <v>2.08</v>
      </c>
      <c r="EC6" s="21">
        <f t="shared" si="13"/>
        <v>1.87</v>
      </c>
      <c r="ED6" s="20" t="str">
        <f>IF(ED7="","",IF(ED7="-","【-】","【"&amp;SUBSTITUTE(TEXT(ED7,"#,##0.00"),"-","△")&amp;"】"))</f>
        <v>【9.46】</v>
      </c>
      <c r="EE6" s="20">
        <f>IF(EE7="",NA(),EE7)</f>
        <v>0</v>
      </c>
      <c r="EF6" s="20">
        <f t="shared" ref="EF6:EN6" si="14">IF(EF7="",NA(),EF7)</f>
        <v>0</v>
      </c>
      <c r="EG6" s="20">
        <f t="shared" si="14"/>
        <v>0</v>
      </c>
      <c r="EH6" s="20">
        <f t="shared" si="14"/>
        <v>0</v>
      </c>
      <c r="EI6" s="20">
        <f t="shared" si="14"/>
        <v>0</v>
      </c>
      <c r="EJ6" s="21">
        <f t="shared" si="14"/>
        <v>0.09</v>
      </c>
      <c r="EK6" s="21">
        <f t="shared" si="14"/>
        <v>0.17</v>
      </c>
      <c r="EL6" s="21">
        <f t="shared" si="14"/>
        <v>0.12</v>
      </c>
      <c r="EM6" s="21">
        <f t="shared" si="14"/>
        <v>0.09</v>
      </c>
      <c r="EN6" s="21">
        <f t="shared" si="14"/>
        <v>0.15</v>
      </c>
      <c r="EO6" s="20" t="str">
        <f>IF(EO7="","",IF(EO7="-","【-】","【"&amp;SUBSTITUTE(TEXT(EO7,"#,##0.00"),"-","△")&amp;"】"))</f>
        <v>【0.19】</v>
      </c>
    </row>
    <row r="7" spans="1:148" s="22" customFormat="1" x14ac:dyDescent="0.15">
      <c r="A7" s="14"/>
      <c r="B7" s="23">
        <v>2024</v>
      </c>
      <c r="C7" s="23">
        <v>152129</v>
      </c>
      <c r="D7" s="23">
        <v>46</v>
      </c>
      <c r="E7" s="23">
        <v>17</v>
      </c>
      <c r="F7" s="23">
        <v>1</v>
      </c>
      <c r="G7" s="23">
        <v>0</v>
      </c>
      <c r="H7" s="23" t="s">
        <v>96</v>
      </c>
      <c r="I7" s="23" t="s">
        <v>97</v>
      </c>
      <c r="J7" s="23" t="s">
        <v>98</v>
      </c>
      <c r="K7" s="23" t="s">
        <v>99</v>
      </c>
      <c r="L7" s="23" t="s">
        <v>100</v>
      </c>
      <c r="M7" s="23" t="s">
        <v>101</v>
      </c>
      <c r="N7" s="24" t="s">
        <v>102</v>
      </c>
      <c r="O7" s="24">
        <v>52.16</v>
      </c>
      <c r="P7" s="24">
        <v>54.22</v>
      </c>
      <c r="Q7" s="24">
        <v>94.52</v>
      </c>
      <c r="R7" s="24">
        <v>3487</v>
      </c>
      <c r="S7" s="24">
        <v>53492</v>
      </c>
      <c r="T7" s="24">
        <v>1174.17</v>
      </c>
      <c r="U7" s="24">
        <v>45.56</v>
      </c>
      <c r="V7" s="24">
        <v>28703</v>
      </c>
      <c r="W7" s="24">
        <v>10.32</v>
      </c>
      <c r="X7" s="24">
        <v>2781.3</v>
      </c>
      <c r="Y7" s="24">
        <v>101.91</v>
      </c>
      <c r="Z7" s="24">
        <v>100.02</v>
      </c>
      <c r="AA7" s="24">
        <v>100.18</v>
      </c>
      <c r="AB7" s="24">
        <v>100.03</v>
      </c>
      <c r="AC7" s="24">
        <v>100.3</v>
      </c>
      <c r="AD7" s="24">
        <v>107.85</v>
      </c>
      <c r="AE7" s="24">
        <v>108.04</v>
      </c>
      <c r="AF7" s="24">
        <v>107.01</v>
      </c>
      <c r="AG7" s="24">
        <v>106.53</v>
      </c>
      <c r="AH7" s="24">
        <v>105.5</v>
      </c>
      <c r="AI7" s="24">
        <v>105.36</v>
      </c>
      <c r="AJ7" s="24">
        <v>0</v>
      </c>
      <c r="AK7" s="24">
        <v>0</v>
      </c>
      <c r="AL7" s="24">
        <v>0</v>
      </c>
      <c r="AM7" s="24">
        <v>0</v>
      </c>
      <c r="AN7" s="24">
        <v>0</v>
      </c>
      <c r="AO7" s="24">
        <v>4.72</v>
      </c>
      <c r="AP7" s="24">
        <v>4.49</v>
      </c>
      <c r="AQ7" s="24">
        <v>23.86</v>
      </c>
      <c r="AR7" s="24">
        <v>18.41</v>
      </c>
      <c r="AS7" s="24">
        <v>16.91</v>
      </c>
      <c r="AT7" s="24">
        <v>3.12</v>
      </c>
      <c r="AU7" s="24">
        <v>26.13</v>
      </c>
      <c r="AV7" s="24">
        <v>26.27</v>
      </c>
      <c r="AW7" s="24">
        <v>33.65</v>
      </c>
      <c r="AX7" s="24">
        <v>41.91</v>
      </c>
      <c r="AY7" s="24">
        <v>25.15</v>
      </c>
      <c r="AZ7" s="24">
        <v>67.930000000000007</v>
      </c>
      <c r="BA7" s="24">
        <v>68.53</v>
      </c>
      <c r="BB7" s="24">
        <v>68.27</v>
      </c>
      <c r="BC7" s="24">
        <v>74.790000000000006</v>
      </c>
      <c r="BD7" s="24">
        <v>73.930000000000007</v>
      </c>
      <c r="BE7" s="24">
        <v>82.75</v>
      </c>
      <c r="BF7" s="24">
        <v>517.24</v>
      </c>
      <c r="BG7" s="24">
        <v>1693.08</v>
      </c>
      <c r="BH7" s="24">
        <v>1671.75</v>
      </c>
      <c r="BI7" s="24">
        <v>1534.51</v>
      </c>
      <c r="BJ7" s="24">
        <v>1415.01</v>
      </c>
      <c r="BK7" s="24">
        <v>857.88</v>
      </c>
      <c r="BL7" s="24">
        <v>825.1</v>
      </c>
      <c r="BM7" s="24">
        <v>804.98</v>
      </c>
      <c r="BN7" s="24">
        <v>767.56</v>
      </c>
      <c r="BO7" s="24">
        <v>795.22</v>
      </c>
      <c r="BP7" s="24">
        <v>602.55999999999995</v>
      </c>
      <c r="BQ7" s="24">
        <v>84.87</v>
      </c>
      <c r="BR7" s="24">
        <v>84.28</v>
      </c>
      <c r="BS7" s="24">
        <v>92.05</v>
      </c>
      <c r="BT7" s="24">
        <v>97.42</v>
      </c>
      <c r="BU7" s="24">
        <v>97.7</v>
      </c>
      <c r="BV7" s="24">
        <v>94.97</v>
      </c>
      <c r="BW7" s="24">
        <v>97.07</v>
      </c>
      <c r="BX7" s="24">
        <v>88.71</v>
      </c>
      <c r="BY7" s="24">
        <v>90.23</v>
      </c>
      <c r="BZ7" s="24">
        <v>90.78</v>
      </c>
      <c r="CA7" s="24">
        <v>97.94</v>
      </c>
      <c r="CB7" s="24">
        <v>150.41</v>
      </c>
      <c r="CC7" s="24">
        <v>147.75</v>
      </c>
      <c r="CD7" s="24">
        <v>150</v>
      </c>
      <c r="CE7" s="24">
        <v>150</v>
      </c>
      <c r="CF7" s="24">
        <v>150.35</v>
      </c>
      <c r="CG7" s="24">
        <v>159.49</v>
      </c>
      <c r="CH7" s="24">
        <v>157.81</v>
      </c>
      <c r="CI7" s="24">
        <v>174.8</v>
      </c>
      <c r="CJ7" s="24">
        <v>170.2</v>
      </c>
      <c r="CK7" s="24">
        <v>170.83</v>
      </c>
      <c r="CL7" s="24">
        <v>140.97999999999999</v>
      </c>
      <c r="CM7" s="24">
        <v>57.55</v>
      </c>
      <c r="CN7" s="24">
        <v>44.51</v>
      </c>
      <c r="CO7" s="24">
        <v>45.28</v>
      </c>
      <c r="CP7" s="24">
        <v>44.65</v>
      </c>
      <c r="CQ7" s="24">
        <v>46.26</v>
      </c>
      <c r="CR7" s="24">
        <v>65.28</v>
      </c>
      <c r="CS7" s="24">
        <v>64.92</v>
      </c>
      <c r="CT7" s="24">
        <v>55.82</v>
      </c>
      <c r="CU7" s="24">
        <v>56.51</v>
      </c>
      <c r="CV7" s="24">
        <v>56.85</v>
      </c>
      <c r="CW7" s="24">
        <v>60.13</v>
      </c>
      <c r="CX7" s="24">
        <v>67.48</v>
      </c>
      <c r="CY7" s="24">
        <v>70.260000000000005</v>
      </c>
      <c r="CZ7" s="24">
        <v>71.47</v>
      </c>
      <c r="DA7" s="24">
        <v>72.38</v>
      </c>
      <c r="DB7" s="24">
        <v>73.53</v>
      </c>
      <c r="DC7" s="24">
        <v>92.72</v>
      </c>
      <c r="DD7" s="24">
        <v>92.88</v>
      </c>
      <c r="DE7" s="24">
        <v>90.67</v>
      </c>
      <c r="DF7" s="24">
        <v>90.62</v>
      </c>
      <c r="DG7" s="24">
        <v>90.79</v>
      </c>
      <c r="DH7" s="24">
        <v>96</v>
      </c>
      <c r="DI7" s="24">
        <v>3.3</v>
      </c>
      <c r="DJ7" s="24">
        <v>6.58</v>
      </c>
      <c r="DK7" s="24">
        <v>9.5299999999999994</v>
      </c>
      <c r="DL7" s="24">
        <v>12.09</v>
      </c>
      <c r="DM7" s="24">
        <v>14.74</v>
      </c>
      <c r="DN7" s="24">
        <v>23.79</v>
      </c>
      <c r="DO7" s="24">
        <v>25.66</v>
      </c>
      <c r="DP7" s="24">
        <v>25.86</v>
      </c>
      <c r="DQ7" s="24">
        <v>26.9</v>
      </c>
      <c r="DR7" s="24">
        <v>28.47</v>
      </c>
      <c r="DS7" s="24">
        <v>42.2</v>
      </c>
      <c r="DT7" s="24">
        <v>0</v>
      </c>
      <c r="DU7" s="24">
        <v>0</v>
      </c>
      <c r="DV7" s="24">
        <v>0</v>
      </c>
      <c r="DW7" s="24">
        <v>0</v>
      </c>
      <c r="DX7" s="24">
        <v>0</v>
      </c>
      <c r="DY7" s="24">
        <v>1.22</v>
      </c>
      <c r="DZ7" s="24">
        <v>1.61</v>
      </c>
      <c r="EA7" s="24">
        <v>1.4</v>
      </c>
      <c r="EB7" s="24">
        <v>2.08</v>
      </c>
      <c r="EC7" s="24">
        <v>1.87</v>
      </c>
      <c r="ED7" s="24">
        <v>9.4600000000000009</v>
      </c>
      <c r="EE7" s="24">
        <v>0</v>
      </c>
      <c r="EF7" s="24">
        <v>0</v>
      </c>
      <c r="EG7" s="24">
        <v>0</v>
      </c>
      <c r="EH7" s="24">
        <v>0</v>
      </c>
      <c r="EI7" s="24">
        <v>0</v>
      </c>
      <c r="EJ7" s="24">
        <v>0.09</v>
      </c>
      <c r="EK7" s="24">
        <v>0.17</v>
      </c>
      <c r="EL7" s="24">
        <v>0.12</v>
      </c>
      <c r="EM7" s="24">
        <v>0.09</v>
      </c>
      <c r="EN7" s="24">
        <v>0.15</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石井　美勝</dc:creator>
  <cp:lastModifiedBy>小松　直人</cp:lastModifiedBy>
  <cp:lastPrinted>2026-02-17T06:59:50Z</cp:lastPrinted>
  <dcterms:created xsi:type="dcterms:W3CDTF">2026-02-16T07:37:18Z</dcterms:created>
  <dcterms:modified xsi:type="dcterms:W3CDTF">2026-03-12T04:19:17Z</dcterms:modified>
</cp:coreProperties>
</file>